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2015" sheetId="1" r:id="rId1"/>
    <sheet name="Blad2" sheetId="2" r:id="rId2"/>
    <sheet name="Blad3" sheetId="3" r:id="rId3"/>
  </sheets>
  <calcPr calcId="125725"/>
</workbook>
</file>

<file path=xl/calcChain.xml><?xml version="1.0" encoding="utf-8"?>
<calcChain xmlns="http://schemas.openxmlformats.org/spreadsheetml/2006/main">
  <c r="G213" i="1"/>
  <c r="F213"/>
  <c r="E213"/>
  <c r="D213"/>
  <c r="C213"/>
  <c r="K364"/>
  <c r="K353" l="1"/>
  <c r="K359" s="1"/>
  <c r="J353"/>
  <c r="J359" s="1"/>
  <c r="I353"/>
  <c r="I359" s="1"/>
  <c r="H353"/>
  <c r="H359" s="1"/>
  <c r="G353"/>
  <c r="G359" s="1"/>
  <c r="F353"/>
  <c r="F359" s="1"/>
  <c r="E353"/>
  <c r="E359" s="1"/>
  <c r="D353"/>
  <c r="D359" s="1"/>
  <c r="K352"/>
  <c r="K358" s="1"/>
  <c r="J352"/>
  <c r="J358" s="1"/>
  <c r="I352"/>
  <c r="I358" s="1"/>
  <c r="H352"/>
  <c r="H358" s="1"/>
  <c r="G352"/>
  <c r="G358" s="1"/>
  <c r="F352"/>
  <c r="F358" s="1"/>
  <c r="E352"/>
  <c r="E358" s="1"/>
  <c r="D352"/>
  <c r="D358" s="1"/>
  <c r="K346"/>
  <c r="G357" l="1"/>
  <c r="K357"/>
  <c r="F357"/>
  <c r="J357"/>
  <c r="E357"/>
  <c r="I357"/>
  <c r="D357"/>
  <c r="H357"/>
  <c r="O665" l="1"/>
  <c r="N665"/>
  <c r="M665"/>
  <c r="L665"/>
  <c r="K665"/>
  <c r="J665"/>
  <c r="I665"/>
  <c r="H665"/>
  <c r="G665"/>
  <c r="F665"/>
  <c r="E665"/>
  <c r="D665"/>
  <c r="C665"/>
  <c r="P664"/>
  <c r="J663"/>
  <c r="O662"/>
  <c r="N662"/>
  <c r="M662"/>
  <c r="L662"/>
  <c r="K662"/>
  <c r="J662"/>
  <c r="I662"/>
  <c r="H662"/>
  <c r="G662"/>
  <c r="F662"/>
  <c r="E662"/>
  <c r="D662"/>
  <c r="C662"/>
  <c r="P661"/>
  <c r="P660"/>
  <c r="P659"/>
  <c r="O657"/>
  <c r="N657"/>
  <c r="M657"/>
  <c r="L657"/>
  <c r="K657"/>
  <c r="J657"/>
  <c r="I657"/>
  <c r="H657"/>
  <c r="G657"/>
  <c r="F657"/>
  <c r="E657"/>
  <c r="D657"/>
  <c r="C657"/>
  <c r="P656"/>
  <c r="P655"/>
  <c r="P654"/>
  <c r="P653"/>
  <c r="D667" l="1"/>
  <c r="D673" s="1"/>
  <c r="L667"/>
  <c r="L673" s="1"/>
  <c r="M667"/>
  <c r="M673" s="1"/>
  <c r="P662"/>
  <c r="F667"/>
  <c r="F673" s="1"/>
  <c r="P657"/>
  <c r="C667"/>
  <c r="C673" s="1"/>
  <c r="G667"/>
  <c r="G673" s="1"/>
  <c r="K667"/>
  <c r="K673" s="1"/>
  <c r="O667"/>
  <c r="O673" s="1"/>
  <c r="E667"/>
  <c r="E673" s="1"/>
  <c r="J667"/>
  <c r="J673" s="1"/>
  <c r="N667"/>
  <c r="N673" s="1"/>
  <c r="P665"/>
  <c r="P667" l="1"/>
  <c r="P673" s="1"/>
  <c r="G391"/>
  <c r="F391"/>
  <c r="G377" l="1"/>
  <c r="G376"/>
  <c r="G375"/>
  <c r="G374"/>
  <c r="G373"/>
  <c r="G372"/>
  <c r="H375" l="1"/>
  <c r="H376"/>
  <c r="H374"/>
  <c r="H373"/>
  <c r="H377"/>
  <c r="G259" l="1"/>
  <c r="F259"/>
  <c r="E157"/>
  <c r="D157"/>
  <c r="C157"/>
  <c r="E124"/>
  <c r="D124"/>
  <c r="C124"/>
  <c r="G87"/>
  <c r="F87"/>
  <c r="G70"/>
  <c r="F70"/>
  <c r="E70"/>
  <c r="D70"/>
  <c r="C70"/>
</calcChain>
</file>

<file path=xl/sharedStrings.xml><?xml version="1.0" encoding="utf-8"?>
<sst xmlns="http://schemas.openxmlformats.org/spreadsheetml/2006/main" count="3530" uniqueCount="645">
  <si>
    <t>Tabel</t>
  </si>
  <si>
    <t>Personele bezetting Rijk in fte</t>
  </si>
  <si>
    <t>Personele bezetting zbo’s en overige sectoren in fte</t>
  </si>
  <si>
    <t>Uitzendkrachten op 31 december 2015</t>
  </si>
  <si>
    <t>Aantal vacatures</t>
  </si>
  <si>
    <t>Instroom</t>
  </si>
  <si>
    <t>Rijkstrainees en specialistische trainees</t>
  </si>
  <si>
    <t>Uitstroom</t>
  </si>
  <si>
    <t>VWNW trajecten eind 2015</t>
  </si>
  <si>
    <t>Gebruik PAS-regeling in percentages</t>
  </si>
  <si>
    <t>Ziekteverzuim in percentages</t>
  </si>
  <si>
    <t>Salarisbetalingen in miljoenen</t>
  </si>
  <si>
    <t>Uitgaven externe inhuur in miljoenen</t>
  </si>
  <si>
    <t>Aandeel categorieën externe inhuur in procenten</t>
  </si>
  <si>
    <t>Verdeling mannen en vrouwen in topfuncties in percentages</t>
  </si>
  <si>
    <t>Type integriteitsschendingen</t>
  </si>
  <si>
    <t>Type disciplinaire sancties</t>
  </si>
  <si>
    <t>Bedrag aan scholing en opleiding per arbeidsjaar in euro’s</t>
  </si>
  <si>
    <t>Personeelsbezetting alle sectoren</t>
  </si>
  <si>
    <t>Leeftijdsopbouw per leeftijdscategorie</t>
  </si>
  <si>
    <t>Ontwikkeling gemiddelde leeftijd rijksambtenaren per ministerie</t>
  </si>
  <si>
    <t>Figuur</t>
  </si>
  <si>
    <t>Man/vrouw-verdeling 2015 naar leeftijd in procenten</t>
  </si>
  <si>
    <t>Aandeel vrouwen 2015 in percentages</t>
  </si>
  <si>
    <t>Aandeel biculturele medewerkers bij de sector Rijk in percentages</t>
  </si>
  <si>
    <t>Aandeel biculturele medewerkers naar schaalniveau in percentages</t>
  </si>
  <si>
    <t>Instroom per jaar bij de specialistische traineeprogramma’s</t>
  </si>
  <si>
    <t>Stagiaires</t>
  </si>
  <si>
    <t>Aantal geregistreerde functioneringsgesprekken in percentages</t>
  </si>
  <si>
    <t>Bijzondere beloningen naar toeslag in euro's</t>
  </si>
  <si>
    <t>Externe inhuur</t>
  </si>
  <si>
    <t>Zie tabel Uitgaven externe inhuur in miljoenen</t>
  </si>
  <si>
    <t>Primaire doelgroep ABD</t>
  </si>
  <si>
    <t>ABD/TMG-managers ingedeeld naar leeftijdscategorie (op basis van de bezetting per 31-12-2015)</t>
  </si>
  <si>
    <t>ABD/TMG-managers ingedeeld naar schaal (op basis van de bezetting per 31-12-2015)</t>
  </si>
  <si>
    <t>Aandeel vrouwelijke managers in ABD/TMG (2013-2015)</t>
  </si>
  <si>
    <t>Aandeel vrouwen op basis van bezetting van functies (2013-2015)</t>
  </si>
  <si>
    <t>m/v verdeling per departement (op basis van de bezetting per 31-12-2015) in aantallen en percentages</t>
  </si>
  <si>
    <t>Functieverblijfsduur ABD/TMG-managers (op basis van de bezetting per 31-12-2015)</t>
  </si>
  <si>
    <t>Sector Rijk</t>
  </si>
  <si>
    <t>AZ</t>
  </si>
  <si>
    <t>BZ</t>
  </si>
  <si>
    <t>BZK</t>
  </si>
  <si>
    <t>EZ</t>
  </si>
  <si>
    <t>Financiën</t>
  </si>
  <si>
    <t>IenM</t>
  </si>
  <si>
    <t>OCW</t>
  </si>
  <si>
    <t>SZW</t>
  </si>
  <si>
    <t>VenJ</t>
  </si>
  <si>
    <t>VWS</t>
  </si>
  <si>
    <t>HCvS</t>
  </si>
  <si>
    <t>Rechtspraak</t>
  </si>
  <si>
    <t>Totaal (in fte)</t>
  </si>
  <si>
    <t>Bron: P_Direkt</t>
  </si>
  <si>
    <t>Zbo's</t>
  </si>
  <si>
    <t>Sector Defensie*</t>
  </si>
  <si>
    <t>In afwijking van eerder jaarverslagen: bezettingscijfers.</t>
  </si>
  <si>
    <t>Sector Politie</t>
  </si>
  <si>
    <t>Nationale Politie, inclusief Aspiranten, alsmede de Politieacademie</t>
  </si>
  <si>
    <t>Sector RM</t>
  </si>
  <si>
    <t>Openbaar Ministerie</t>
  </si>
  <si>
    <t>Rijksdienst Caribisch Nederland*</t>
  </si>
  <si>
    <t>*Aantallen in personen.</t>
  </si>
  <si>
    <t>Bron: inventarisatie.</t>
  </si>
  <si>
    <t>Fase A</t>
  </si>
  <si>
    <t>Fase B</t>
  </si>
  <si>
    <t>Fase C</t>
  </si>
  <si>
    <t>Eindtotaal</t>
  </si>
  <si>
    <t>BuiZa</t>
  </si>
  <si>
    <t>FIN</t>
  </si>
  <si>
    <t>Bron: EC O&amp;P</t>
  </si>
  <si>
    <t>&lt; 35 jaar</t>
  </si>
  <si>
    <t>35-54 jaar</t>
  </si>
  <si>
    <t>&gt; 55 jaar</t>
  </si>
  <si>
    <t>Totaal</t>
  </si>
  <si>
    <t>Bron: P-Direkt</t>
  </si>
  <si>
    <t>Rijkstrainees</t>
  </si>
  <si>
    <t>Specialistische trainees</t>
  </si>
  <si>
    <t>Bron: inventarisatie</t>
  </si>
  <si>
    <t>Ministerie</t>
  </si>
  <si>
    <t xml:space="preserve">Uitstroom </t>
  </si>
  <si>
    <t>Stand 
31-12-2015</t>
  </si>
  <si>
    <t>Financiën*</t>
  </si>
  <si>
    <t>*exclusief Belastingdienst</t>
  </si>
  <si>
    <t>Wel</t>
  </si>
  <si>
    <t>Geen</t>
  </si>
  <si>
    <t>VenJ (exc. Rechtspraak)</t>
  </si>
  <si>
    <t>Salaris</t>
  </si>
  <si>
    <t>Vakantie-uitkering</t>
  </si>
  <si>
    <t>Eindejaarsuitkering</t>
  </si>
  <si>
    <t>Toe(s)lagen</t>
  </si>
  <si>
    <t>Kortingen</t>
  </si>
  <si>
    <t>Inconveniënten</t>
  </si>
  <si>
    <t>Overwerk</t>
  </si>
  <si>
    <t>Jubilea</t>
  </si>
  <si>
    <t>Reiskosten</t>
  </si>
  <si>
    <t>Vergoedingen-Schadeloosstellingen</t>
  </si>
  <si>
    <t>Overig</t>
  </si>
  <si>
    <t>WG-last pensioen</t>
  </si>
  <si>
    <t>WG-last SV</t>
  </si>
  <si>
    <t>WG-last ZVW</t>
  </si>
  <si>
    <t>Bron: Salarisadministratie.</t>
  </si>
  <si>
    <t>Uitgaven externe inhuur in 2015 (in € x 1.000)</t>
  </si>
  <si>
    <t>Defensie</t>
  </si>
  <si>
    <t>I&amp;M</t>
  </si>
  <si>
    <t>Krediet</t>
  </si>
  <si>
    <t>1. Interim-management</t>
  </si>
  <si>
    <t>2. Organisatie- en formatieadvies</t>
  </si>
  <si>
    <t>3. Beleidsadvies</t>
  </si>
  <si>
    <t>4. Communicatieadvisering</t>
  </si>
  <si>
    <t>Beleidsgevoelig som 1 t/m 4</t>
  </si>
  <si>
    <t>5. Juridisch advies</t>
  </si>
  <si>
    <t>6. Advisering opdrachtgevers automatisering</t>
  </si>
  <si>
    <t>7. Accountancy, financiën en administratieve organisatie</t>
  </si>
  <si>
    <t>(Beleids)ondersteunend som 5 t/m 7</t>
  </si>
  <si>
    <t>8. Uitzendkrachten</t>
  </si>
  <si>
    <t>Ondersteuning bedrijfsvoering</t>
  </si>
  <si>
    <t>Totale uitgaven 2015</t>
  </si>
  <si>
    <t>Totale uitgaven 2014</t>
  </si>
  <si>
    <t>Aantal overschrijdingen
maximumuurtarief € 225/uur</t>
  </si>
  <si>
    <t>Bron: Bijlagen bij de Departementale Jaarverslagen 2015</t>
  </si>
  <si>
    <t>Man</t>
  </si>
  <si>
    <t>Vrouw</t>
  </si>
  <si>
    <t>Bron: ABD.</t>
  </si>
  <si>
    <t>Type schending</t>
  </si>
  <si>
    <t>Vermoedens</t>
  </si>
  <si>
    <t>Geconstateerd</t>
  </si>
  <si>
    <t>Financiële schendingen</t>
  </si>
  <si>
    <t>Misbruik positie en belangenverstrengeling</t>
  </si>
  <si>
    <t>Lekken en misbruik van informatie</t>
  </si>
  <si>
    <t>Misbruik van bevoegdheden</t>
  </si>
  <si>
    <t>Misbruik van geweldsbevoegdheid</t>
  </si>
  <si>
    <t>Ongewenste omgangsvormen</t>
  </si>
  <si>
    <t>Misdragingen in de privésfeer</t>
  </si>
  <si>
    <t>Oneigenlijk gebruik van dienstmiddelen / overschrijding interne regels</t>
  </si>
  <si>
    <t>Misstand volgens de klokkenluidersregeling</t>
  </si>
  <si>
    <t>Bron: Inventarisatie</t>
  </si>
  <si>
    <t>Type sanctie</t>
  </si>
  <si>
    <t>aantal</t>
  </si>
  <si>
    <t>Schriftelijke berisping</t>
  </si>
  <si>
    <t>Strafontslag</t>
  </si>
  <si>
    <t>Vermindering vakantie</t>
  </si>
  <si>
    <t>Financiële afdoening</t>
  </si>
  <si>
    <t>Verplaatsing</t>
  </si>
  <si>
    <t>Bedrag aan scholing en opleiding per arbeidsjaar</t>
  </si>
  <si>
    <r>
      <t xml:space="preserve"> </t>
    </r>
    <r>
      <rPr>
        <sz val="10"/>
        <rFont val="Calibri"/>
        <family val="2"/>
        <scheme val="minor"/>
      </rPr>
      <t xml:space="preserve"> 2.236</t>
    </r>
  </si>
  <si>
    <t xml:space="preserve">  1.582</t>
  </si>
  <si>
    <t>1 De cijfers sinds 2012 zijn onvoldoende betrouwbaar en komen ook niet in 
jaarverslag rechterlijke macht.</t>
  </si>
  <si>
    <t>Leeftijdsopbouw</t>
  </si>
  <si>
    <t>tot 30 jaar</t>
  </si>
  <si>
    <t>30-40</t>
  </si>
  <si>
    <t>40-50</t>
  </si>
  <si>
    <t>50-60</t>
  </si>
  <si>
    <r>
      <t xml:space="preserve">60+ </t>
    </r>
    <r>
      <rPr>
        <sz val="12"/>
        <rFont val="Times New Roman"/>
        <family val="1"/>
      </rPr>
      <t> </t>
    </r>
  </si>
  <si>
    <t>leeftijd</t>
  </si>
  <si>
    <t>Mannen</t>
  </si>
  <si>
    <t>Vrouwen</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</si>
  <si>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</si>
  <si>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</si>
  <si>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</si>
  <si>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</si>
  <si>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</si>
  <si>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</si>
  <si>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</si>
  <si>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</si>
  <si>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</si>
  <si>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</si>
  <si>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</si>
  <si>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</si>
  <si>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</si>
  <si>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</si>
  <si>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</si>
  <si>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</si>
  <si>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</si>
  <si>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</si>
  <si>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</si>
  <si>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</si>
  <si>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</si>
  <si>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</si>
  <si>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</si>
  <si>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</si>
  <si>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</si>
  <si>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</si>
  <si>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</si>
  <si>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</si>
  <si>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</si>
  <si>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</si>
  <si>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</si>
  <si>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</si>
  <si>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</si>
  <si>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</si>
  <si>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</si>
  <si>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</si>
  <si>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</si>
  <si>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</si>
  <si>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</si>
  <si>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</si>
  <si>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</si>
  <si>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</si>
  <si>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</si>
  <si>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</si>
  <si>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</si>
  <si>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</si>
  <si>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</si>
  <si>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</si>
  <si>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</si>
  <si>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</si>
  <si>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</si>
  <si>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</si>
  <si>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</si>
  <si>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</si>
  <si>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73</t>
  </si>
  <si>
    <t>74</t>
  </si>
  <si>
    <t>75</t>
  </si>
  <si>
    <t>Totaalresultaat</t>
  </si>
  <si>
    <t>Schaal</t>
  </si>
  <si>
    <t>Bezetting</t>
  </si>
  <si>
    <t>instroom</t>
  </si>
  <si>
    <t>uitstroom</t>
  </si>
  <si>
    <t>Schaal 01-04</t>
  </si>
  <si>
    <t>Schaal 05-09</t>
  </si>
  <si>
    <t>Schaal 10-13</t>
  </si>
  <si>
    <t>Schaal 14-16</t>
  </si>
  <si>
    <t>Schaal 17+</t>
  </si>
  <si>
    <t>9,1 </t>
  </si>
  <si>
    <t>Bron: BZK-DGOO.</t>
  </si>
  <si>
    <t>schaal 1-2</t>
  </si>
  <si>
    <t>schaal 3-5</t>
  </si>
  <si>
    <t>schaal 6-8</t>
  </si>
  <si>
    <t>schaal 9-11</t>
  </si>
  <si>
    <t>schaal 12-14</t>
  </si>
  <si>
    <t>schaal 15 en hoger</t>
  </si>
  <si>
    <t>Departement /onderdeel</t>
  </si>
  <si>
    <t>Traineeprogramma</t>
  </si>
  <si>
    <t>RWS</t>
  </si>
  <si>
    <r>
      <t>·</t>
    </r>
    <r>
      <rPr>
        <sz val="7"/>
        <color theme="1"/>
        <rFont val="Times New Roman"/>
        <family val="1"/>
      </rPr>
      <t xml:space="preserve">         </t>
    </r>
    <r>
      <rPr>
        <sz val="9"/>
        <color theme="1"/>
        <rFont val="Verdana"/>
        <family val="2"/>
      </rPr>
      <t>ICT/Industriële Automatisering, (civiele) techniek, inkoop, watermanagement, verkeersmanagement en duurzaamheid en milieu</t>
    </r>
  </si>
  <si>
    <r>
      <t>·</t>
    </r>
    <r>
      <rPr>
        <sz val="7"/>
        <color theme="1"/>
        <rFont val="Times New Roman"/>
        <family val="1"/>
      </rPr>
      <t xml:space="preserve">         </t>
    </r>
    <r>
      <rPr>
        <sz val="9"/>
        <color theme="1"/>
        <rFont val="Verdana"/>
        <family val="2"/>
      </rPr>
      <t>Financial Traineeship </t>
    </r>
  </si>
  <si>
    <t>Belasting-dienst</t>
  </si>
  <si>
    <r>
      <t>·</t>
    </r>
    <r>
      <rPr>
        <sz val="7"/>
        <color theme="1"/>
        <rFont val="Times New Roman"/>
        <family val="1"/>
      </rPr>
      <t xml:space="preserve">         </t>
    </r>
    <r>
      <rPr>
        <sz val="9"/>
        <color theme="1"/>
        <rFont val="Verdana"/>
        <family val="2"/>
      </rPr>
      <t xml:space="preserve">Audit Traineeship </t>
    </r>
  </si>
  <si>
    <t>-</t>
  </si>
  <si>
    <r>
      <t>·</t>
    </r>
    <r>
      <rPr>
        <sz val="7"/>
        <color theme="1"/>
        <rFont val="Times New Roman"/>
        <family val="1"/>
      </rPr>
      <t xml:space="preserve">         </t>
    </r>
    <r>
      <rPr>
        <sz val="11"/>
        <color theme="1"/>
        <rFont val="Verdana"/>
        <family val="2"/>
      </rPr>
      <t xml:space="preserve">HBO Traineeship Financiële administratie </t>
    </r>
  </si>
  <si>
    <r>
      <t>·</t>
    </r>
    <r>
      <rPr>
        <sz val="7"/>
        <color theme="1"/>
        <rFont val="Times New Roman"/>
        <family val="1"/>
      </rPr>
      <t xml:space="preserve">         </t>
    </r>
    <r>
      <rPr>
        <sz val="11"/>
        <color theme="1"/>
        <rFont val="Verdana"/>
        <family val="2"/>
      </rPr>
      <t xml:space="preserve">Tax Talent Traineeship </t>
    </r>
  </si>
  <si>
    <r>
      <t>·</t>
    </r>
    <r>
      <rPr>
        <sz val="7"/>
        <color theme="1"/>
        <rFont val="Times New Roman"/>
        <family val="1"/>
      </rPr>
      <t xml:space="preserve">         </t>
    </r>
    <r>
      <rPr>
        <sz val="9"/>
        <color theme="1"/>
        <rFont val="Verdana"/>
        <family val="2"/>
      </rPr>
      <t>Traineeship voor beleidseconomen (BoFEB)</t>
    </r>
  </si>
  <si>
    <r>
      <t>·</t>
    </r>
    <r>
      <rPr>
        <sz val="7"/>
        <color theme="1"/>
        <rFont val="Times New Roman"/>
        <family val="1"/>
      </rPr>
      <t xml:space="preserve">         </t>
    </r>
    <r>
      <rPr>
        <sz val="9"/>
        <color theme="1"/>
        <rFont val="Verdana"/>
        <family val="2"/>
      </rPr>
      <t>Traineeopleiding wetgevingsjurist - Academie voor Wetgeving</t>
    </r>
  </si>
  <si>
    <r>
      <t>·</t>
    </r>
    <r>
      <rPr>
        <sz val="7"/>
        <color theme="1"/>
        <rFont val="Times New Roman"/>
        <family val="1"/>
      </rPr>
      <t xml:space="preserve">         </t>
    </r>
    <r>
      <rPr>
        <sz val="9"/>
        <color theme="1"/>
        <rFont val="Verdana"/>
        <family val="2"/>
      </rPr>
      <t>Traineeopleiding overheidsjurist - Academie voor Overheidsjuristen</t>
    </r>
  </si>
  <si>
    <r>
      <t>1.</t>
    </r>
    <r>
      <rPr>
        <sz val="7"/>
        <color theme="1"/>
        <rFont val="Times New Roman"/>
        <family val="1"/>
      </rPr>
      <t xml:space="preserve">    </t>
    </r>
    <r>
      <rPr>
        <sz val="9"/>
        <color theme="1"/>
        <rFont val="Verdana"/>
        <family val="2"/>
      </rPr>
      <t>Opleiding voor startende beleidsmedewerkers</t>
    </r>
  </si>
  <si>
    <t>Aantal</t>
  </si>
  <si>
    <r>
      <t>3)</t>
    </r>
    <r>
      <rPr>
        <sz val="10"/>
        <rFont val="Arial"/>
        <family val="2"/>
      </rPr>
      <t xml:space="preserve"> 66,3</t>
    </r>
  </si>
  <si>
    <r>
      <rPr>
        <vertAlign val="superscript"/>
        <sz val="10"/>
        <rFont val="Arial"/>
        <family val="2"/>
      </rPr>
      <t xml:space="preserve">4) </t>
    </r>
    <r>
      <rPr>
        <sz val="10"/>
        <rFont val="Arial"/>
        <family val="2"/>
      </rPr>
      <t>52,1</t>
    </r>
  </si>
  <si>
    <t>1)</t>
  </si>
  <si>
    <r>
      <t xml:space="preserve">3) </t>
    </r>
    <r>
      <rPr>
        <sz val="10"/>
        <rFont val="Arial"/>
        <family val="2"/>
      </rPr>
      <t>71,2</t>
    </r>
  </si>
  <si>
    <t>2)</t>
  </si>
  <si>
    <r>
      <rPr>
        <i/>
        <vertAlign val="superscript"/>
        <sz val="8"/>
        <color indexed="9"/>
        <rFont val="Arial"/>
        <family val="2"/>
      </rPr>
      <t>1)</t>
    </r>
    <r>
      <rPr>
        <i/>
        <sz val="8"/>
        <color indexed="9"/>
        <rFont val="Arial"/>
        <family val="2"/>
      </rPr>
      <t xml:space="preserve"> De registratie van het aantal gesprekken is onvoldoende om een betrouwbaar cijfer te vermelden.</t>
    </r>
  </si>
  <si>
    <r>
      <rPr>
        <i/>
        <vertAlign val="superscript"/>
        <sz val="8"/>
        <color indexed="9"/>
        <rFont val="Arial"/>
        <family val="2"/>
      </rPr>
      <t>2)</t>
    </r>
    <r>
      <rPr>
        <i/>
        <sz val="8"/>
        <color indexed="9"/>
        <rFont val="Arial"/>
        <family val="2"/>
      </rPr>
      <t xml:space="preserve"> Geen betrouwbare informatie beschikbaar.</t>
    </r>
  </si>
  <si>
    <r>
      <rPr>
        <i/>
        <vertAlign val="superscript"/>
        <sz val="8"/>
        <color indexed="9"/>
        <rFont val="Arial"/>
        <family val="2"/>
      </rPr>
      <t>3)</t>
    </r>
    <r>
      <rPr>
        <i/>
        <sz val="8"/>
        <color indexed="9"/>
        <rFont val="Arial"/>
        <family val="2"/>
      </rPr>
      <t xml:space="preserve"> Registratieproblemen in de P-administratie veroorzaken een te laag cijfer.</t>
    </r>
  </si>
  <si>
    <r>
      <rPr>
        <i/>
        <vertAlign val="superscript"/>
        <sz val="8"/>
        <color indexed="9"/>
        <rFont val="Arial"/>
        <family val="2"/>
      </rPr>
      <t>4)</t>
    </r>
    <r>
      <rPr>
        <i/>
        <sz val="8"/>
        <color indexed="9"/>
        <rFont val="Arial"/>
        <family val="2"/>
      </rPr>
      <t xml:space="preserve"> Het werkelijke aantal ligt hoger doordat gesprekken wel gehouden maar nog niet geregistreerd zijn.</t>
    </r>
  </si>
  <si>
    <t>Aantal toekenningen bijzondere beloning</t>
  </si>
  <si>
    <t>Eenmalige toeslag</t>
  </si>
  <si>
    <t>Periodieke Toeslag</t>
  </si>
  <si>
    <r>
      <t xml:space="preserve">Totaal bijzondere beloning </t>
    </r>
    <r>
      <rPr>
        <b/>
        <vertAlign val="superscript"/>
        <sz val="10"/>
        <color indexed="9"/>
        <rFont val="Arial"/>
        <family val="2"/>
      </rPr>
      <t>1</t>
    </r>
  </si>
  <si>
    <t>Bedrag bijzondere beloning (x €1.000)</t>
  </si>
  <si>
    <t>Gemiddeld bedrag per beloonde medewerker</t>
  </si>
  <si>
    <t>Gemiddeld bedrag per arbeidsjaar</t>
  </si>
  <si>
    <r>
      <t>1</t>
    </r>
    <r>
      <rPr>
        <sz val="10"/>
        <rFont val="Arial"/>
        <family val="2"/>
      </rPr>
      <t xml:space="preserve"> </t>
    </r>
    <r>
      <rPr>
        <i/>
        <sz val="8"/>
        <color indexed="9"/>
        <rFont val="Arial"/>
        <family val="2"/>
      </rPr>
      <t>Door samenloop kan het totaal minder zijn dan de som der delen</t>
    </r>
  </si>
  <si>
    <t>Primaire doelgroep</t>
  </si>
  <si>
    <t xml:space="preserve">TMG-functies </t>
  </si>
  <si>
    <t>ABD-functies</t>
  </si>
  <si>
    <t>Functies bij de Nationale Politie</t>
  </si>
  <si>
    <t>Bron:ABD</t>
  </si>
  <si>
    <t>Overige doelgroep</t>
  </si>
  <si>
    <t>Overige doelgroepen</t>
  </si>
  <si>
    <r>
      <t>-</t>
    </r>
    <r>
      <rPr>
        <sz val="7"/>
        <color theme="1"/>
        <rFont val="Times New Roman"/>
        <family val="1"/>
      </rPr>
      <t xml:space="preserve">   </t>
    </r>
    <r>
      <rPr>
        <sz val="10"/>
        <color theme="1"/>
        <rFont val="Verdana"/>
        <family val="2"/>
      </rPr>
      <t xml:space="preserve">Managers op een functie die niet behoort tot de topstructuur rijk </t>
    </r>
  </si>
  <si>
    <t>Ca. 1.000</t>
  </si>
  <si>
    <r>
      <t>-</t>
    </r>
    <r>
      <rPr>
        <sz val="7"/>
        <color theme="1"/>
        <rFont val="Times New Roman"/>
        <family val="1"/>
      </rPr>
      <t xml:space="preserve">   </t>
    </r>
    <r>
      <rPr>
        <sz val="10"/>
        <color theme="1"/>
        <rFont val="Verdana"/>
        <family val="2"/>
      </rPr>
      <t>ABD-interimmanagers</t>
    </r>
  </si>
  <si>
    <r>
      <t>-</t>
    </r>
    <r>
      <rPr>
        <sz val="7"/>
        <color theme="1"/>
        <rFont val="Times New Roman"/>
        <family val="1"/>
      </rPr>
      <t xml:space="preserve">   </t>
    </r>
    <r>
      <rPr>
        <sz val="10"/>
        <color theme="1"/>
        <rFont val="Verdana"/>
        <family val="2"/>
      </rPr>
      <t>(Vrouwelijke) talenten</t>
    </r>
  </si>
  <si>
    <r>
      <t>-</t>
    </r>
    <r>
      <rPr>
        <sz val="7"/>
        <color theme="1"/>
        <rFont val="Times New Roman"/>
        <family val="1"/>
      </rPr>
      <t xml:space="preserve">   </t>
    </r>
    <r>
      <rPr>
        <sz val="10"/>
        <color theme="1"/>
        <rFont val="Verdana"/>
        <family val="2"/>
      </rPr>
      <t>Sub-ABD  (vanuit MD samenwerking)</t>
    </r>
  </si>
  <si>
    <r>
      <t>-</t>
    </r>
    <r>
      <rPr>
        <sz val="7"/>
        <color theme="1"/>
        <rFont val="Times New Roman"/>
        <family val="1"/>
      </rPr>
      <t xml:space="preserve">   </t>
    </r>
    <r>
      <rPr>
        <sz val="10"/>
        <color theme="1"/>
        <rFont val="Verdana"/>
        <family val="2"/>
      </rPr>
      <t>Subtop Nationale Politie</t>
    </r>
  </si>
  <si>
    <r>
      <t>-</t>
    </r>
    <r>
      <rPr>
        <sz val="7"/>
        <color theme="1"/>
        <rFont val="Times New Roman"/>
        <family val="1"/>
      </rPr>
      <t xml:space="preserve">   </t>
    </r>
    <r>
      <rPr>
        <sz val="10"/>
        <color theme="1"/>
        <rFont val="Verdana"/>
        <family val="2"/>
      </rPr>
      <t>Topmanagers Raden van Bestuur ZBO’s</t>
    </r>
  </si>
  <si>
    <r>
      <t>-</t>
    </r>
    <r>
      <rPr>
        <sz val="7"/>
        <color theme="1"/>
        <rFont val="Times New Roman"/>
        <family val="1"/>
      </rPr>
      <t xml:space="preserve">   </t>
    </r>
    <r>
      <rPr>
        <sz val="10"/>
        <color theme="1"/>
        <rFont val="Verdana"/>
        <family val="2"/>
      </rPr>
      <t>Topmanagers binnen G4, G31, provincies</t>
    </r>
  </si>
  <si>
    <t>per 31-12-2015)</t>
  </si>
  <si>
    <t>40 jaar en jonger</t>
  </si>
  <si>
    <t>41 t/m 45</t>
  </si>
  <si>
    <t>46 t/m 50</t>
  </si>
  <si>
    <t>51 t/m 55</t>
  </si>
  <si>
    <t>56 t/m 60</t>
  </si>
  <si>
    <t>61 t/m 65</t>
  </si>
  <si>
    <t>66 jaar en ouder</t>
  </si>
  <si>
    <t>Schalen</t>
  </si>
  <si>
    <t>in aantallen en percentages</t>
  </si>
  <si>
    <t>Aandeel vrouwen</t>
  </si>
  <si>
    <t>DEF</t>
  </si>
  <si>
    <t>Hoge Colleges van Staat</t>
  </si>
  <si>
    <t>Functieduur</t>
  </si>
  <si>
    <t>≤ 3 jaar</t>
  </si>
  <si>
    <t>4 - 6 jaar</t>
  </si>
  <si>
    <t>≥ 7 jaar</t>
  </si>
  <si>
    <t>Tabellen en Figuren uit de Jaarrapportage Bedrijfsvoering Rijk 2015</t>
  </si>
  <si>
    <t>pagina 18</t>
  </si>
  <si>
    <t>pagina 20</t>
  </si>
  <si>
    <t>pagina 21</t>
  </si>
  <si>
    <t>pagina 22</t>
  </si>
  <si>
    <t>pagina 24</t>
  </si>
  <si>
    <t>pagina 26</t>
  </si>
  <si>
    <t>pagina 28</t>
  </si>
  <si>
    <t>pagina 29</t>
  </si>
  <si>
    <t>pagina 54</t>
  </si>
  <si>
    <t>pagina 55</t>
  </si>
  <si>
    <t>pagina 56</t>
  </si>
  <si>
    <t>pagina 57</t>
  </si>
  <si>
    <t>pagina 58</t>
  </si>
  <si>
    <t>pagina 59</t>
  </si>
  <si>
    <t>pagina 60</t>
  </si>
  <si>
    <t>pagina 61</t>
  </si>
  <si>
    <t>Aantal projecten op ICT-dashboard per einde kalenderjaar</t>
  </si>
  <si>
    <t>pagina 34</t>
  </si>
  <si>
    <t>Grafiek</t>
  </si>
  <si>
    <t>Aantal projecten naar omvang ICT-kosten in miljoenen</t>
  </si>
  <si>
    <t>Gemiddelde uitgaven per afgerond project in miljoenen</t>
  </si>
  <si>
    <t>pagina 35</t>
  </si>
  <si>
    <t>Aanpassingen ramingen totale meerjarige kosten ten opzichte van vorige jaar</t>
  </si>
  <si>
    <t>Overzicht van in ICT investerende departementen in miljoenen, in volgorde van omvang</t>
  </si>
  <si>
    <t>Energieverbruik per m² bruto vloeroppervlak</t>
  </si>
  <si>
    <t>pagina 43</t>
  </si>
  <si>
    <t>Ontwikkeling totaalverbruik in Terajoule</t>
  </si>
  <si>
    <t>CO2-uitstoot Rijk in tonnen</t>
  </si>
  <si>
    <t>pagina 44</t>
  </si>
  <si>
    <t>Inkoopuitgaven aan marktpartijen in miljarden</t>
  </si>
  <si>
    <t>pagina 46</t>
  </si>
  <si>
    <t>Inkoopuitgaven 2014 naar organisatietype</t>
  </si>
  <si>
    <t>MKB aandeel 2014 in overheidsopdrachten</t>
  </si>
  <si>
    <t>pagina 47</t>
  </si>
  <si>
    <t>Betaaltermijnen binnen 30 dagen in percentages</t>
  </si>
  <si>
    <t>pagina 48</t>
  </si>
  <si>
    <t>Grote ICT-Projecten</t>
  </si>
  <si>
    <t>pagina 80-84</t>
  </si>
  <si>
    <t>Ontwikkeling van het aantal zbo’s tot eind 2015</t>
  </si>
  <si>
    <t>pagina 14</t>
  </si>
  <si>
    <t>Ontwikkeling apparaatsuitgaven rijksdienst in miljarden (exclusief krijgsmacht en rechterlijke macht)</t>
  </si>
  <si>
    <t>pagina 15</t>
  </si>
  <si>
    <t>Peildatum 31-12-2015</t>
  </si>
  <si>
    <t>Waarvan nieuw opgerichte zbo’s (buiten doorlichting om)</t>
  </si>
  <si>
    <t xml:space="preserve"> Publiekrechtelijke zbo’s – onderdeel Staat  </t>
  </si>
  <si>
    <t xml:space="preserve"> Publiekrechtelijke zbo’s – eigen rechtspersoon  </t>
  </si>
  <si>
    <t xml:space="preserve">  </t>
  </si>
  <si>
    <t xml:space="preserve"> Privaatrechtelijke zbo’s  </t>
  </si>
  <si>
    <t xml:space="preserve"> Totaal  </t>
  </si>
  <si>
    <t xml:space="preserve"> Zbo’s zonder openbaar gezag  </t>
  </si>
  <si>
    <t xml:space="preserve"> </t>
  </si>
  <si>
    <t>Realisatie/ontwikkeling apparaatsuitgaven (x miljard euro)</t>
  </si>
  <si>
    <t xml:space="preserve"> kerndepartementen  </t>
  </si>
  <si>
    <t xml:space="preserve"> b/l-agentschappen  </t>
  </si>
  <si>
    <t xml:space="preserve"> als % van de rijksbegroting  </t>
  </si>
  <si>
    <t>104*</t>
  </si>
  <si>
    <t>* voor het eerst zijn alle € 5 miljoen projecten meegeteld.</t>
  </si>
  <si>
    <t>Bron: Rijks ICT-dashboard.</t>
  </si>
  <si>
    <t>Actuele schatting in mln €</t>
  </si>
  <si>
    <t>Aantal projecten</t>
  </si>
  <si>
    <t>0-10</t>
  </si>
  <si>
    <t>10-20</t>
  </si>
  <si>
    <t>30-30</t>
  </si>
  <si>
    <t>50-100</t>
  </si>
  <si>
    <t>&gt;100</t>
  </si>
  <si>
    <t>Jaar</t>
  </si>
  <si>
    <t>Uitgaven</t>
  </si>
  <si>
    <t>NB: voor het eerst zijn interne personeelskosten meegerekend.</t>
  </si>
  <si>
    <r>
      <t xml:space="preserve"> </t>
    </r>
    <r>
      <rPr>
        <sz val="9"/>
        <color indexed="8"/>
        <rFont val="Calibri"/>
        <family val="2"/>
        <scheme val="minor"/>
      </rPr>
      <t xml:space="preserve">Kosten </t>
    </r>
    <r>
      <rPr>
        <sz val="11"/>
        <rFont val="Calibri"/>
        <family val="2"/>
        <scheme val="minor"/>
      </rPr>
      <t xml:space="preserve"> </t>
    </r>
  </si>
  <si>
    <t>Departement</t>
  </si>
  <si>
    <t>Actueel geschatte kosten</t>
  </si>
  <si>
    <t>Gemiddelde kosten per project</t>
  </si>
  <si>
    <t xml:space="preserve"> Financiën  </t>
  </si>
  <si>
    <t xml:space="preserve"> 18 projecten  </t>
  </si>
  <si>
    <t xml:space="preserve"> VenJ  </t>
  </si>
  <si>
    <t xml:space="preserve"> 16 projecten  </t>
  </si>
  <si>
    <t xml:space="preserve"> Defensie  </t>
  </si>
  <si>
    <t xml:space="preserve"> 8 projecten  </t>
  </si>
  <si>
    <t xml:space="preserve"> IenM  </t>
  </si>
  <si>
    <t xml:space="preserve"> 17 projecten*  </t>
  </si>
  <si>
    <t xml:space="preserve"> SZW  </t>
  </si>
  <si>
    <t xml:space="preserve"> 15 projecten  </t>
  </si>
  <si>
    <t xml:space="preserve"> OCW  </t>
  </si>
  <si>
    <t xml:space="preserve"> 6 projecten*  </t>
  </si>
  <si>
    <t xml:space="preserve"> BZK  </t>
  </si>
  <si>
    <t xml:space="preserve"> 6 projecten  </t>
  </si>
  <si>
    <t xml:space="preserve"> EZ  </t>
  </si>
  <si>
    <t xml:space="preserve"> 10 projecten  </t>
  </si>
  <si>
    <t xml:space="preserve"> BZ  </t>
  </si>
  <si>
    <t xml:space="preserve"> 2 projecten  </t>
  </si>
  <si>
    <t xml:space="preserve"> VWS  </t>
  </si>
  <si>
    <t xml:space="preserve"> AZ  </t>
  </si>
  <si>
    <t xml:space="preserve"> 0 projecten  </t>
  </si>
  <si>
    <t>* exclusief GWW- en nog niet gestarte projecten.</t>
  </si>
  <si>
    <t>energieverbruik</t>
  </si>
  <si>
    <t>TJ</t>
  </si>
  <si>
    <t>elektriciteitsverbruik</t>
  </si>
  <si>
    <t>gasverbruik</t>
  </si>
  <si>
    <t>m2</t>
  </si>
  <si>
    <r>
      <t>MJ/m</t>
    </r>
    <r>
      <rPr>
        <sz val="11"/>
        <color indexed="8"/>
        <rFont val="Calibri"/>
        <family val="2"/>
      </rPr>
      <t>²</t>
    </r>
  </si>
  <si>
    <t>MJ/m²</t>
  </si>
  <si>
    <t>CO2-uitstoot Rijk</t>
  </si>
  <si>
    <t>Zakelijk verkeer</t>
  </si>
  <si>
    <t>Woon-werkverkeer</t>
  </si>
  <si>
    <t>Brandstoffen</t>
  </si>
  <si>
    <t>Elektriciteit</t>
  </si>
  <si>
    <t>Verschil %</t>
  </si>
  <si>
    <t>De cijfers voor 2010 -2013 verschillen van die in de Jaarrapportages zelf. De CO2-waarde van energie wordt sinds 2014</t>
  </si>
  <si>
    <t>Totale besparingen op werkplekken in miljoenen (Rijksmarktplaats)</t>
  </si>
  <si>
    <t>Toelichting cijfers</t>
  </si>
  <si>
    <t>Totaal 2015</t>
  </si>
  <si>
    <t>Totaal 2014</t>
  </si>
  <si>
    <t>Totaal 2013</t>
  </si>
  <si>
    <t>Totaal 2012</t>
  </si>
  <si>
    <t>Totaal 2011</t>
  </si>
  <si>
    <t>Totale besparing werkplek</t>
  </si>
  <si>
    <t>Aantal werkplekken x €1.158,-</t>
  </si>
  <si>
    <t>Besparing excl. werkplek (bijvangst)</t>
  </si>
  <si>
    <t>Artikelen x standaardprijs (prijsoverzicht SZW)</t>
  </si>
  <si>
    <t xml:space="preserve">Aantal afgeleverde werkplekken </t>
  </si>
  <si>
    <t>Werkplek bestaat uit bureau, bureaustoel, archiefkast en ladeblok (Businesscase)</t>
  </si>
  <si>
    <t xml:space="preserve">Aantal werkplekken in 2013, indien een werkplek bestaat uit een bureau </t>
  </si>
  <si>
    <t>en bureaustoel</t>
  </si>
  <si>
    <t>Aantal afgeleverd overig meubilair</t>
  </si>
  <si>
    <t>Overig meubilair zoals beamers, planten, fauteuils, banken, sta-tafels enz.</t>
  </si>
  <si>
    <t>Percentage directe aanlevering</t>
  </si>
  <si>
    <t xml:space="preserve">Percentage artikelen dat rechtstreeks geleverd is van aanleverende  </t>
  </si>
  <si>
    <t xml:space="preserve"> tussen instanties</t>
  </si>
  <si>
    <t>instantie naar afnemende instantie (opslag bij DRZ vindt niet plaats)</t>
  </si>
  <si>
    <t>Profit eenmanszaak</t>
  </si>
  <si>
    <t>Profit 2 tot 100 medew.</t>
  </si>
  <si>
    <t>Profit 100 tot 250 medew.</t>
  </si>
  <si>
    <t>Profit &gt;250 medew.</t>
  </si>
  <si>
    <t>leveranciers waarvan grootteklasse onbekend</t>
  </si>
  <si>
    <t>Spend</t>
  </si>
  <si>
    <t>Betaald binnen de maximale betaaltermijn van 30 dagen</t>
  </si>
  <si>
    <r>
      <t xml:space="preserve"> </t>
    </r>
    <r>
      <rPr>
        <sz val="9"/>
        <color indexed="8"/>
        <rFont val="Calibri"/>
        <family val="2"/>
        <scheme val="minor"/>
      </rPr>
      <t xml:space="preserve">SZW </t>
    </r>
    <r>
      <rPr>
        <sz val="11"/>
        <rFont val="Calibri"/>
        <family val="2"/>
        <scheme val="minor"/>
      </rPr>
      <t xml:space="preserve"> </t>
    </r>
  </si>
  <si>
    <r>
      <t xml:space="preserve"> </t>
    </r>
    <r>
      <rPr>
        <sz val="9"/>
        <color indexed="8"/>
        <rFont val="Calibri"/>
        <family val="2"/>
        <scheme val="minor"/>
      </rPr>
      <t xml:space="preserve">VenJ </t>
    </r>
    <r>
      <rPr>
        <sz val="11"/>
        <rFont val="Calibri"/>
        <family val="2"/>
        <scheme val="minor"/>
      </rPr>
      <t xml:space="preserve"> </t>
    </r>
  </si>
  <si>
    <r>
      <t xml:space="preserve"> </t>
    </r>
    <r>
      <rPr>
        <sz val="9"/>
        <color indexed="8"/>
        <rFont val="Calibri"/>
        <family val="2"/>
        <scheme val="minor"/>
      </rPr>
      <t xml:space="preserve">VWS </t>
    </r>
    <r>
      <rPr>
        <sz val="11"/>
        <rFont val="Calibri"/>
        <family val="2"/>
        <scheme val="minor"/>
      </rPr>
      <t xml:space="preserve"> </t>
    </r>
  </si>
  <si>
    <r>
      <t xml:space="preserve"> </t>
    </r>
    <r>
      <rPr>
        <b/>
        <sz val="9"/>
        <color indexed="8"/>
        <rFont val="Calibri"/>
        <family val="2"/>
        <scheme val="minor"/>
      </rPr>
      <t xml:space="preserve">Gemiddeld </t>
    </r>
    <r>
      <rPr>
        <sz val="11"/>
        <rFont val="Calibri"/>
        <family val="2"/>
        <scheme val="minor"/>
      </rPr>
      <t xml:space="preserve"> </t>
    </r>
  </si>
  <si>
    <t>* rijksbreed: totale inhuur/ (totale inhuur  + totaal ambtelijk personeel)  x 100%</t>
  </si>
  <si>
    <t>Nummer</t>
  </si>
  <si>
    <t>Project</t>
  </si>
  <si>
    <t>Startdatum</t>
  </si>
  <si>
    <t>Initiele schatting einddatum</t>
  </si>
  <si>
    <t>Actuele schatting einddatum</t>
  </si>
  <si>
    <t>Initiele schatting meerjarige kosten</t>
  </si>
  <si>
    <t>Initiele schatting meerjarige kosten (excl. Intern personeel)</t>
  </si>
  <si>
    <t>actuele schatting totale kosten 2015</t>
  </si>
  <si>
    <t>Actuele schatting totale kosten 2015 (excl intern personeel)</t>
  </si>
  <si>
    <t>schatting meerjarige kosten 2014</t>
  </si>
  <si>
    <t>verschil schatting 2015-2014</t>
  </si>
  <si>
    <t>perc.</t>
  </si>
  <si>
    <t>% Verschil Int./Act Schatting (gecorrigeerd op GWW projecten)</t>
  </si>
  <si>
    <t>Verschil Int./Act Schatting (gecorrigeerd op GWW projecten en intern personeel)</t>
  </si>
  <si>
    <t>% Verschil Int./Act Schatting (gecorrigeerd op GWW projecten en intern personeel)</t>
  </si>
  <si>
    <t>cumulatieve meerjarige uitgaven tot en met 2015</t>
  </si>
  <si>
    <t>cumulatieve meerjarige uitgaven tot en met 2014</t>
  </si>
  <si>
    <t>verschil uitgaven 2015-2014</t>
  </si>
  <si>
    <t>prognose toekomstige kosten</t>
  </si>
  <si>
    <t>status</t>
  </si>
  <si>
    <t>cumulatieve meerjarige uitgaven tot en met 2015 Nieuw</t>
  </si>
  <si>
    <t>uitgaven 2015 Nieuw</t>
  </si>
  <si>
    <t>totaal schatting 2015 Nieuw</t>
  </si>
  <si>
    <t>prognose toekomstige kosten Nieuw</t>
  </si>
  <si>
    <t>schatting meerjarige kosten 2014 Nieuw</t>
  </si>
  <si>
    <t>verschil schatting 2015-2014 Nieuw</t>
  </si>
  <si>
    <t>cumulatieve meerjarige uitgaven tot en met 2015 Afgerond</t>
  </si>
  <si>
    <t>uitgaven 2015 Afgerond</t>
  </si>
  <si>
    <t>totaal schatting 2015 Afgerond</t>
  </si>
  <si>
    <t>prognose toekomstige kosten Afgerond</t>
  </si>
  <si>
    <t>schatting meerjarige kosten 2014 Afgerond</t>
  </si>
  <si>
    <t>verschil schatting 2015-2014 Afgerond</t>
  </si>
  <si>
    <t>cumulatieve meerjarige uitgaven tot en met 2015 Geannuleerd</t>
  </si>
  <si>
    <t>uitgaven 2015 Geannuleerd</t>
  </si>
  <si>
    <t>totaal schatting 2015 Geannuleerd</t>
  </si>
  <si>
    <t>schatting meerjarige kosten 2014 Geannuleerd</t>
  </si>
  <si>
    <t>verschil schatting 2015-2014 Geannuleerd</t>
  </si>
  <si>
    <t>cumulatieve meerjarige uitgaven tot en met 2015 In uitvoering</t>
  </si>
  <si>
    <t>uitgaven 2015 In uitvoering</t>
  </si>
  <si>
    <t>totaal schatting 2015 In uitvoering</t>
  </si>
  <si>
    <t>prognose toekomstige kosten Geannuleerd</t>
  </si>
  <si>
    <t>schatting meerjarige kosten 2014 In uitvoering</t>
  </si>
  <si>
    <t>verschil schatting 2015-2014 In uitvoering</t>
  </si>
  <si>
    <t>HARP</t>
  </si>
  <si>
    <t/>
  </si>
  <si>
    <t>Nieuw</t>
  </si>
  <si>
    <t>Idensys (voorheen eID)</t>
  </si>
  <si>
    <t>In uitvoering</t>
  </si>
  <si>
    <t>Operatie BRP</t>
  </si>
  <si>
    <t>nvt</t>
  </si>
  <si>
    <t>PMI</t>
  </si>
  <si>
    <t>Programma Inbesteding ICT Dienstverlening RVB</t>
  </si>
  <si>
    <t>Publiek middel</t>
  </si>
  <si>
    <t>IRIS</t>
  </si>
  <si>
    <t>Programma iDiplomatie (voorheen Digitalisering)</t>
  </si>
  <si>
    <t>Def</t>
  </si>
  <si>
    <t>Advance Passenger Information (API-3)</t>
  </si>
  <si>
    <t>ARGO II</t>
  </si>
  <si>
    <t>DEFCERT fase 1(*1</t>
  </si>
  <si>
    <t>EKMS (cryptosleutelmanagement)</t>
  </si>
  <si>
    <t>ERP/M&amp;F (SPEER)</t>
  </si>
  <si>
    <t>Afgerond</t>
  </si>
  <si>
    <t>NAFIN Transport Netwerk (NTN)</t>
  </si>
  <si>
    <t>PALS</t>
  </si>
  <si>
    <t>SWD Olympus</t>
  </si>
  <si>
    <t>AERIUS</t>
  </si>
  <si>
    <t>AMRI</t>
  </si>
  <si>
    <t>CaRMen</t>
  </si>
  <si>
    <t>DICTU-Cloud</t>
  </si>
  <si>
    <t>Gamma</t>
  </si>
  <si>
    <t>Geo-Nu</t>
  </si>
  <si>
    <t>Implementatie ZGW-service</t>
  </si>
  <si>
    <t>Programma Blik op NVWA 2017</t>
  </si>
  <si>
    <t>programma eDienstverlening Uitvoering (eDU)</t>
  </si>
  <si>
    <t>Uitvoeringsketen BBR</t>
  </si>
  <si>
    <t>Fin</t>
  </si>
  <si>
    <t>Basisregistraties</t>
  </si>
  <si>
    <t>Cumulus</t>
  </si>
  <si>
    <t>Digitaal Archief</t>
  </si>
  <si>
    <t>Herinrichting Logisch Toegangsbeheer</t>
  </si>
  <si>
    <t>IH Release 2016.1</t>
  </si>
  <si>
    <t>IH Release 2016.3</t>
  </si>
  <si>
    <t>Klantoptimalisatie schenk- en erfbelasting (KOS)(*2</t>
  </si>
  <si>
    <t>MijnBelastingdienst.nl</t>
  </si>
  <si>
    <t>Mini One Stop Shop (MOSS)</t>
  </si>
  <si>
    <t>Multikanaal Mededelen (MKM)</t>
  </si>
  <si>
    <t>Online Aangifte Voorziening (OLAV)</t>
  </si>
  <si>
    <t>Programma Rationalisatie</t>
  </si>
  <si>
    <t>Rationalisatie Auto(*2</t>
  </si>
  <si>
    <t>Rationalisatie overige middelen Aangifte(*2</t>
  </si>
  <si>
    <t>Rationalisatie Poort(*2</t>
  </si>
  <si>
    <t>Roadmap Inning</t>
  </si>
  <si>
    <t>UCC-MASP</t>
  </si>
  <si>
    <t>Vervanging Aangiftesystemen (AGS)</t>
  </si>
  <si>
    <t>A2 Passage Maastricht</t>
  </si>
  <si>
    <t>Basis Corridorgerichte Bediening en Begeleiding</t>
  </si>
  <si>
    <t>Beveiligd Werken Rijkswaterstaat</t>
  </si>
  <si>
    <t>Bouwkosten Informatie Model (BIM) fase 2</t>
  </si>
  <si>
    <t>CHARM</t>
  </si>
  <si>
    <t>CONNECT</t>
  </si>
  <si>
    <t>Coöperatieve ITS Corridor</t>
  </si>
  <si>
    <t>KOERS</t>
  </si>
  <si>
    <t>Landelijke Voorziening BGT</t>
  </si>
  <si>
    <t>LUV VTS</t>
  </si>
  <si>
    <t>Maritiem Single Window (MSW)</t>
  </si>
  <si>
    <t>Modernisering Object Bediening Zeeland</t>
  </si>
  <si>
    <t>Nieuwe ICT-omgeving ILT</t>
  </si>
  <si>
    <t>Omgevingsloket Online 3.0</t>
  </si>
  <si>
    <t>PPO RITS</t>
  </si>
  <si>
    <t>Renovatie Stuwenensemble Lek en Neder-Rijn</t>
  </si>
  <si>
    <t>Renovatie Velsertunnel</t>
  </si>
  <si>
    <t>SAA A9 Gaasperdammerweg</t>
  </si>
  <si>
    <t>Service Gerichte Architectuur</t>
  </si>
  <si>
    <t>Vast en Variabel Onderhoud Verkeerscentrale Rhoon</t>
  </si>
  <si>
    <t>Vernieuwing Landelijk Meetnet Water (LMW2)</t>
  </si>
  <si>
    <t>Vervanging AAA computers</t>
  </si>
  <si>
    <t>Vervanging Voice Communicatiesysteem</t>
  </si>
  <si>
    <t>Vervangingsinvesteringen WNZ/WNN (VIT II)</t>
  </si>
  <si>
    <t>Wettelijk Beoordelings Instrument Waterkeringen</t>
  </si>
  <si>
    <t>WNN NAT Projectcluster Constructies</t>
  </si>
  <si>
    <t>WNZ B DVM Vaarwegen</t>
  </si>
  <si>
    <t>ZN Brugman</t>
  </si>
  <si>
    <t>Zuidas Dok</t>
  </si>
  <si>
    <t>Nog niet gestart</t>
  </si>
  <si>
    <t>Digitale Taken Rijksarchieven (DTR)</t>
  </si>
  <si>
    <t>Doorontwikkelen BRON</t>
  </si>
  <si>
    <t>Programma Erfgoed Digitaal</t>
  </si>
  <si>
    <t>Programma Krachtig Leraarschap en Lerarenregister</t>
  </si>
  <si>
    <t>Programma Vernieuwing Studiefinanciering</t>
  </si>
  <si>
    <t>Studievoorschot in WSF-systemen</t>
  </si>
  <si>
    <t>Vervangen Gefis</t>
  </si>
  <si>
    <t>Basis Registratie Personen (BRP)</t>
  </si>
  <si>
    <t>Contactcenter Diensten</t>
  </si>
  <si>
    <t>Continue screening kinderopvang, fase 2</t>
  </si>
  <si>
    <t>Digitale Werkplek (Vernieuwing Intranet)</t>
  </si>
  <si>
    <t>Digitalisering Werkprocessen Bezwaar &amp; Beroep</t>
  </si>
  <si>
    <t>Één Mijnomgeving</t>
  </si>
  <si>
    <t>Herontwerp Grote Geldstromen</t>
  </si>
  <si>
    <t>Integraal verbeterplan SMF</t>
  </si>
  <si>
    <t>Programma Participatiewet</t>
  </si>
  <si>
    <t>Robuust ERD-schap en werkgever-verhaal</t>
  </si>
  <si>
    <t>UWV: ICT Transitie WERKbedrijf</t>
  </si>
  <si>
    <t>UWV: Kantoorautomatisering, Werkplek en Netwerken</t>
  </si>
  <si>
    <t>Veilige Digitale Communicatie</t>
  </si>
  <si>
    <t>Wijziging Ontslagstelsel en Passende Arbeid (WOPA)</t>
  </si>
  <si>
    <t>Geannuleerd</t>
  </si>
  <si>
    <t>Wijziging oude Werkloosheidswet (WW)</t>
  </si>
  <si>
    <t>Basis Voorziening Justitiabelen (BVJ)</t>
  </si>
  <si>
    <t>Centrale Voorziening Executieopdrachten (CVE)</t>
  </si>
  <si>
    <t>Datacenter Rechtspraak (DCR)</t>
  </si>
  <si>
    <t>Digijust 2015</t>
  </si>
  <si>
    <t>Digitaal werken in de Vreemdelingenketen</t>
  </si>
  <si>
    <t>DRIFE</t>
  </si>
  <si>
    <t>E-Dienstverlening</t>
  </si>
  <si>
    <t>Elektronisch Patiënten Dossier (EPD) bij DJI</t>
  </si>
  <si>
    <t>Elektronische Detentie</t>
  </si>
  <si>
    <t>IVC</t>
  </si>
  <si>
    <t>Kwaliteit en Innovatie (KEI)</t>
  </si>
  <si>
    <t>Realisatie basis generieke incasso-arrangement</t>
  </si>
  <si>
    <t>Scherp &amp; Efficiënt</t>
  </si>
  <si>
    <t>ToR (incl. Doorontwikkeling RADAR)</t>
  </si>
  <si>
    <t>Vernieuwing Rekencentrum DJI (3Vs)</t>
  </si>
  <si>
    <t>Zelfbediening Justitiabelen (ZBJ)</t>
  </si>
  <si>
    <t>Doorontwikkeling Digitalisering stukkenstroom VWS</t>
  </si>
  <si>
    <t>Invoering trekkingsrecht PGB, voor WMO, AWBZ (WLZ)</t>
  </si>
  <si>
    <t>Totalen</t>
  </si>
  <si>
    <t>*1)  een nieuwe einddatum van DEFCERT fase 1 is nog niet bekend</t>
  </si>
  <si>
    <t xml:space="preserve">*2) kosten onderdelen Programma Rationalisatie (Fin) zijn daaronder al meegenomen </t>
  </si>
  <si>
    <t>anders berekend. Dit is met terugwerkende kracht aangepast voor de vergelijkbaarheid over de jaren</t>
  </si>
  <si>
    <t>KWARTAALCIJFERS RIJKSMARKTPLAATS 2011 2012 2013 2014 2015</t>
  </si>
  <si>
    <t>Bedrag</t>
  </si>
  <si>
    <t>Toelichting</t>
  </si>
  <si>
    <t>RvIG</t>
  </si>
  <si>
    <t>Toename van de productie van identiteitsbewijzen en kosten voor het beheer van de Basisregistratie. Persoonsgegevens (BRP)</t>
  </si>
  <si>
    <t>Logius</t>
  </si>
  <si>
    <t>Extra middelen voor de generieke digitale infrastructuur (GDI) ten behoeve van noodzakelijke investeringen om de continuïteit van de voorzieningen te waarborgen.</t>
  </si>
  <si>
    <t>Kern</t>
  </si>
  <si>
    <t>Hogere personele uitgaven ad. € 19,6miljoen voor met name een intensiever gebruik van sociaal flankerend beleid in verband met het in 2015 opgeheven agentschap Dienst Landelijk Gebied (DLG). Daarnaast vallen de materiële uitgaven € 5,7 miljoen hoger uit voornamelijk door een verhoging van de bijdrage aan de Dienst ICT Uitvoering (DICTU) voor diverse ICT-uitgaven.</t>
  </si>
  <si>
    <t>RVO</t>
  </si>
  <si>
    <t xml:space="preserve"> • Aanvullende opdrachten en wijzigingen van bestaande opdrachten van EZ (€ 21,3), o.a. op het gebied van Interventie Groente &amp; Fruit (Rusland boycot), verduurzaming voedselproductie en uitvoering van de Flora- en faunawet.
• Toename/uitbreiding opdrachten vanuit andere departementen (€ 15,3 miljoen), m.n. uitbreiding van de uitvoering van het energielabel.</t>
  </si>
  <si>
    <t>NVWA</t>
  </si>
  <si>
    <t>Als gevolg van gewijzigde verslagleggingsregels moeten de door de inspectieorganisatie Kwaliteitskeuring Dierlijke Sector (KDS) gerealiseerde kosten en omzet van € 16,1 miljoen meegenomen worden in de jaarrekening. Daarnaast is sprake van hogere retributies (€ 2,4 miljoen en enkele door de EU bekostigde projecten).</t>
  </si>
  <si>
    <t>Belastingdienst</t>
  </si>
  <si>
    <t>Uitvoeringskosten van nieuwe fiscale wet- en regelgeving, uitgaven om systemen en processen robuuster te maken, middelen in het kader van de Investeringsagenda Belastingdienst en loon- en prijscompensatie.15</t>
  </si>
  <si>
    <t>Instellen Autoriteit Nucleaire Veiligheid en Straling ANVS, ontvangsten in verband met interne leveranties aan Agentschappen (kosten die worden doorberekend aan Agentschappen voor onder meer specifieke ICT-opdrachten, facilitaire dienstverlening etc.).</t>
  </si>
  <si>
    <t>Toevoeging budget als gevolg van CAO-akkoord en om de noodzakelijke productieopgaven te kunnen halen; dit betreft onder meer vertraging in verambtelijking van ICT-medewerkers met het oog op kennisbehoud en een robuustere organisatie en tijdelijke inhuur.</t>
  </si>
  <si>
    <t>DUO</t>
  </si>
  <si>
    <t>Met name Programma Vernieuwing Studiefinanciering (PVS), instandhouding van ICT-systemen, fraudebestrijding en de uitvoering van werkzaamheden voor (en bekostigd door) derden.</t>
  </si>
  <si>
    <t>Oprichting Expertisecentrum sociale stabiliteit, gezamenlijke financiële dienstencentrum met (en mede bekostigd door) VWS, Financiën en OCW en de Rijksschoonmaakorganisatie.</t>
  </si>
  <si>
    <t>Met name toename van werkzaamheden Justid voor derden, bijdrage VenJ aan de Generieke Digitale infrastructuur en loon- en prijscompensatie.</t>
  </si>
  <si>
    <t>IND</t>
  </si>
  <si>
    <t>Kosten samenhangend met toegenomen asielinstroom.</t>
  </si>
  <si>
    <t>In aanloop naar de verzelfstandiging van het Antonie van Leeuwenhoekterrein heeft de projectiedirectie (PD-ALt) taken uitgevoerd die hebben geleid tot technische mutaties en daarmee tot hogere uitgaven op het apparaatsartikel. Voorts hebben een aantal gerichte intensiveringen plaatsgevonden op de uitvoering van het programma Kwaliteit Loont.</t>
  </si>
  <si>
    <t>Bron: Departementale jaarverslagen.</t>
  </si>
  <si>
    <t>15 Loon- en prijscompensatie en de kosten van het CAO-akkoord spelen bij alle departementen, maar bij sommige departementen omvat het in absolute termen een hoog bedrag door de omvang van de organisatie.</t>
  </si>
  <si>
    <t>Toelichting belangrijkste toevoegingen apparaatsbudget per departement in miljoenen</t>
  </si>
  <si>
    <t>Verschil 2014 - 2015</t>
  </si>
  <si>
    <t>totaal m2</t>
  </si>
  <si>
    <t>MJ</t>
  </si>
  <si>
    <t>zie tabel Personele bezetting zbo’s en overige sectoren in fte op p.20</t>
  </si>
  <si>
    <t>pagina 53</t>
  </si>
  <si>
    <t xml:space="preserve"> Beleid  </t>
  </si>
  <si>
    <t xml:space="preserve"> Beleidsondersteuning</t>
  </si>
  <si>
    <t>Uitvoering</t>
  </si>
  <si>
    <t>VRD</t>
  </si>
  <si>
    <t xml:space="preserve"> Totale uitgaven  </t>
  </si>
  <si>
    <t>% van totale personele uitgaven*</t>
  </si>
</sst>
</file>

<file path=xl/styles.xml><?xml version="1.0" encoding="utf-8"?>
<styleSheet xmlns="http://schemas.openxmlformats.org/spreadsheetml/2006/main">
  <numFmts count="10">
    <numFmt numFmtId="43" formatCode="_ * #,##0.00_ ;_ * \-#,##0.00_ ;_ * &quot;-&quot;??_ ;_ @_ "/>
    <numFmt numFmtId="164" formatCode="_-* #,##0.00_-;_-* #,##0.00\-;_-* &quot;-&quot;??_-;_-@_-"/>
    <numFmt numFmtId="165" formatCode="_-* #,##0_-;_-* #,##0\-;_-* &quot;-&quot;??_-;_-@_-"/>
    <numFmt numFmtId="166" formatCode="0.0%"/>
    <numFmt numFmtId="167" formatCode="0.0"/>
    <numFmt numFmtId="168" formatCode="_-* #,##0.0_-;_-* #,##0.0\-;_-* &quot;-&quot;??_-;_-@_-"/>
    <numFmt numFmtId="169" formatCode="#,##0.0"/>
    <numFmt numFmtId="170" formatCode="_-&quot;€&quot;\ * #,##0_-;_-&quot;€&quot;\ * #,##0\-;_-&quot;€&quot;\ * &quot;-&quot;_-;_-@_-"/>
    <numFmt numFmtId="171" formatCode="_ [$€-413]\ * #,##0.00_ ;_ [$€-413]\ * \-#,##0.00_ ;_ [$€-413]\ * &quot;-&quot;??_ ;_ @_ "/>
    <numFmt numFmtId="172" formatCode="_(* #,##0.00_);_(* \(#,##0.00\);_(* &quot;-&quot;??_);_(@_)"/>
  </numFmts>
  <fonts count="7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theme="1"/>
      <name val="Verdana"/>
      <family val="2"/>
    </font>
    <font>
      <b/>
      <sz val="9"/>
      <name val="Verdana"/>
      <family val="2"/>
    </font>
    <font>
      <sz val="9"/>
      <name val="Verdana"/>
      <family val="2"/>
    </font>
    <font>
      <i/>
      <sz val="9"/>
      <name val="Verdana"/>
      <family val="2"/>
    </font>
    <font>
      <sz val="8"/>
      <name val="Verdana"/>
      <family val="2"/>
    </font>
    <font>
      <b/>
      <sz val="11"/>
      <color rgb="FF000000"/>
      <name val="Calibri"/>
      <family val="2"/>
      <scheme val="minor"/>
    </font>
    <font>
      <sz val="11"/>
      <color rgb="FF000000"/>
      <name val="Calibri"/>
      <family val="2"/>
      <scheme val="minor"/>
    </font>
    <font>
      <i/>
      <sz val="11"/>
      <color theme="1"/>
      <name val="Calibri"/>
      <family val="2"/>
      <scheme val="minor"/>
    </font>
    <font>
      <b/>
      <sz val="10"/>
      <name val="Arial"/>
      <family val="2"/>
    </font>
    <font>
      <b/>
      <sz val="10"/>
      <name val="Calibri"/>
      <family val="2"/>
      <scheme val="minor"/>
    </font>
    <font>
      <sz val="10"/>
      <name val="Calibri"/>
      <family val="2"/>
      <scheme val="minor"/>
    </font>
    <font>
      <i/>
      <sz val="11"/>
      <name val="Calibri"/>
      <family val="2"/>
      <scheme val="minor"/>
    </font>
    <font>
      <b/>
      <sz val="9"/>
      <name val="Calibri"/>
      <family val="2"/>
      <scheme val="minor"/>
    </font>
    <font>
      <i/>
      <sz val="9"/>
      <name val="Calibri"/>
      <family val="2"/>
      <scheme val="minor"/>
    </font>
    <font>
      <sz val="9"/>
      <name val="Calibri"/>
      <family val="2"/>
      <scheme val="minor"/>
    </font>
    <font>
      <i/>
      <sz val="10"/>
      <name val="Calibri"/>
      <family val="2"/>
      <scheme val="minor"/>
    </font>
    <font>
      <sz val="9"/>
      <name val="Arial"/>
      <family val="2"/>
    </font>
    <font>
      <b/>
      <sz val="9"/>
      <name val="Arial"/>
      <family val="2"/>
    </font>
    <font>
      <b/>
      <sz val="10"/>
      <color rgb="FF000000"/>
      <name val="Arial"/>
      <family val="2"/>
    </font>
    <font>
      <sz val="10"/>
      <color rgb="FF000000"/>
      <name val="Arial"/>
      <family val="2"/>
    </font>
    <font>
      <b/>
      <sz val="11"/>
      <name val="Arial"/>
      <family val="2"/>
    </font>
    <font>
      <vertAlign val="superscript"/>
      <sz val="10"/>
      <name val="Calibri"/>
      <family val="2"/>
      <scheme val="minor"/>
    </font>
    <font>
      <i/>
      <sz val="8"/>
      <name val="Arial"/>
      <family val="2"/>
    </font>
    <font>
      <i/>
      <sz val="8"/>
      <color theme="1"/>
      <name val="Arial"/>
      <family val="2"/>
    </font>
    <font>
      <sz val="10"/>
      <color theme="1"/>
      <name val="Arial"/>
      <family val="2"/>
    </font>
    <font>
      <b/>
      <i/>
      <sz val="9"/>
      <name val="Verdana"/>
      <family val="2"/>
    </font>
    <font>
      <sz val="9"/>
      <color rgb="FF000000"/>
      <name val="Verdana"/>
      <family val="2"/>
    </font>
    <font>
      <sz val="12"/>
      <name val="Times New Roman"/>
      <family val="1"/>
    </font>
    <font>
      <b/>
      <sz val="9"/>
      <color rgb="FF000000"/>
      <name val="Verdana"/>
      <family val="2"/>
    </font>
    <font>
      <sz val="11"/>
      <name val="Calibri"/>
      <family val="2"/>
      <scheme val="minor"/>
    </font>
    <font>
      <sz val="8"/>
      <name val="Arial"/>
      <family val="2"/>
    </font>
    <font>
      <sz val="10"/>
      <color indexed="8"/>
      <name val="Arial"/>
      <family val="2"/>
    </font>
    <font>
      <i/>
      <sz val="9"/>
      <color indexed="9"/>
      <name val="Verdana"/>
      <family val="2"/>
    </font>
    <font>
      <sz val="9"/>
      <color theme="1"/>
      <name val="Verdana"/>
      <family val="2"/>
    </font>
    <font>
      <sz val="9"/>
      <color theme="1"/>
      <name val="Symbol"/>
      <family val="1"/>
      <charset val="2"/>
    </font>
    <font>
      <sz val="7"/>
      <color theme="1"/>
      <name val="Times New Roman"/>
      <family val="1"/>
    </font>
    <font>
      <sz val="11"/>
      <color theme="1"/>
      <name val="Verdana"/>
      <family val="2"/>
    </font>
    <font>
      <b/>
      <i/>
      <sz val="9"/>
      <color indexed="9"/>
      <name val="Verdana"/>
      <family val="2"/>
    </font>
    <font>
      <b/>
      <sz val="9"/>
      <color indexed="9"/>
      <name val="Verdana"/>
      <family val="2"/>
    </font>
    <font>
      <vertAlign val="superscript"/>
      <sz val="10"/>
      <name val="Arial"/>
      <family val="2"/>
    </font>
    <font>
      <i/>
      <vertAlign val="superscript"/>
      <sz val="8"/>
      <color indexed="9"/>
      <name val="Arial"/>
      <family val="2"/>
    </font>
    <font>
      <i/>
      <sz val="8"/>
      <color indexed="9"/>
      <name val="Arial"/>
      <family val="2"/>
    </font>
    <font>
      <b/>
      <sz val="10"/>
      <color indexed="9"/>
      <name val="Arial"/>
      <family val="2"/>
    </font>
    <font>
      <b/>
      <vertAlign val="superscript"/>
      <sz val="10"/>
      <color indexed="9"/>
      <name val="Arial"/>
      <family val="2"/>
    </font>
    <font>
      <b/>
      <sz val="10"/>
      <color theme="1"/>
      <name val="Verdana"/>
      <family val="2"/>
    </font>
    <font>
      <sz val="10"/>
      <color theme="1"/>
      <name val="Verdana"/>
      <family val="2"/>
    </font>
    <font>
      <b/>
      <sz val="10"/>
      <color rgb="FF000000"/>
      <name val="Verdana"/>
      <family val="2"/>
    </font>
    <font>
      <sz val="10"/>
      <color rgb="FF000000"/>
      <name val="Verdana"/>
      <family val="2"/>
    </font>
    <font>
      <b/>
      <sz val="18"/>
      <color theme="1"/>
      <name val="Calibri"/>
      <family val="2"/>
      <scheme val="minor"/>
    </font>
    <font>
      <b/>
      <sz val="9"/>
      <color indexed="8"/>
      <name val="Calibri"/>
      <family val="2"/>
      <scheme val="minor"/>
    </font>
    <font>
      <sz val="9"/>
      <color indexed="8"/>
      <name val="Calibri"/>
      <family val="2"/>
      <scheme val="minor"/>
    </font>
    <font>
      <sz val="11"/>
      <color indexed="8"/>
      <name val="Calibri"/>
      <family val="2"/>
    </font>
    <font>
      <b/>
      <sz val="14"/>
      <name val="Verdana"/>
      <family val="2"/>
    </font>
    <font>
      <sz val="11"/>
      <color indexed="8"/>
      <name val="Verdana"/>
      <family val="2"/>
    </font>
    <font>
      <b/>
      <sz val="10"/>
      <color theme="0"/>
      <name val="Verdana"/>
      <family val="2"/>
    </font>
    <font>
      <b/>
      <sz val="10"/>
      <name val="Verdana"/>
      <family val="2"/>
    </font>
    <font>
      <b/>
      <sz val="10"/>
      <color indexed="8"/>
      <name val="Verdana"/>
      <family val="2"/>
    </font>
    <font>
      <b/>
      <i/>
      <sz val="10"/>
      <name val="Verdana"/>
      <family val="2"/>
    </font>
    <font>
      <sz val="9"/>
      <color theme="0"/>
      <name val="Verdana"/>
      <family val="2"/>
    </font>
    <font>
      <sz val="9"/>
      <color indexed="8"/>
      <name val="Verdana"/>
      <family val="2"/>
    </font>
    <font>
      <i/>
      <sz val="10"/>
      <name val="Verdana"/>
      <family val="2"/>
    </font>
    <font>
      <b/>
      <sz val="9"/>
      <color theme="0"/>
      <name val="Verdana"/>
      <family val="2"/>
    </font>
    <font>
      <b/>
      <sz val="9"/>
      <color indexed="8"/>
      <name val="Verdana"/>
      <family val="2"/>
    </font>
    <font>
      <sz val="11"/>
      <color theme="0"/>
      <name val="Verdana"/>
      <family val="2"/>
    </font>
    <font>
      <b/>
      <sz val="11"/>
      <name val="Calibri"/>
      <family val="2"/>
      <scheme val="minor"/>
    </font>
    <font>
      <b/>
      <sz val="10"/>
      <color rgb="FFFF0000"/>
      <name val="Calibri"/>
      <family val="2"/>
      <scheme val="minor"/>
    </font>
    <font>
      <b/>
      <sz val="10"/>
      <color theme="0"/>
      <name val="Calibri"/>
      <family val="2"/>
      <scheme val="minor"/>
    </font>
    <font>
      <b/>
      <sz val="12"/>
      <color theme="0"/>
      <name val="Calibri"/>
      <family val="2"/>
      <scheme val="minor"/>
    </font>
    <font>
      <b/>
      <sz val="12"/>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i/>
      <sz val="10"/>
      <color theme="1"/>
      <name val="Calibri"/>
      <family val="2"/>
      <scheme val="minor"/>
    </font>
    <font>
      <sz val="12"/>
      <color indexed="8"/>
      <name val="Calibri"/>
      <family val="2"/>
    </font>
  </fonts>
  <fills count="3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bgColor indexed="64"/>
      </patternFill>
    </fill>
    <fill>
      <patternFill patternType="solid">
        <fgColor rgb="FFF2F2F2"/>
        <bgColor indexed="64"/>
      </patternFill>
    </fill>
    <fill>
      <patternFill patternType="solid">
        <fgColor theme="0" tint="-0.249977111117893"/>
        <bgColor indexed="64"/>
      </patternFill>
    </fill>
    <fill>
      <patternFill patternType="solid">
        <fgColor indexed="31"/>
        <bgColor indexed="64"/>
      </patternFill>
    </fill>
    <fill>
      <patternFill patternType="solid">
        <fgColor indexed="43"/>
        <bgColor indexed="64"/>
      </patternFill>
    </fill>
    <fill>
      <patternFill patternType="solid">
        <fgColor indexed="43"/>
      </patternFill>
    </fill>
    <fill>
      <patternFill patternType="solid">
        <fgColor indexed="25"/>
        <bgColor indexed="64"/>
      </patternFill>
    </fill>
    <fill>
      <patternFill patternType="solid">
        <fgColor rgb="FF92CDDC"/>
        <bgColor indexed="64"/>
      </patternFill>
    </fill>
    <fill>
      <patternFill patternType="solid">
        <fgColor rgb="FF99CCFF"/>
        <bgColor indexed="64"/>
      </patternFill>
    </fill>
    <fill>
      <patternFill patternType="solid">
        <fgColor rgb="FF8DB3E2"/>
        <bgColor indexed="64"/>
      </patternFill>
    </fill>
    <fill>
      <patternFill patternType="solid">
        <fgColor rgb="FFF3F3F3"/>
        <bgColor indexed="64"/>
      </patternFill>
    </fill>
    <fill>
      <patternFill patternType="solid">
        <fgColor rgb="FF92D050"/>
        <bgColor indexed="64"/>
      </patternFill>
    </fill>
    <fill>
      <patternFill patternType="solid">
        <fgColor indexed="9"/>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indexed="44"/>
        <bgColor indexed="64"/>
      </patternFill>
    </fill>
    <fill>
      <patternFill patternType="solid">
        <fgColor rgb="FFFFFF00"/>
        <bgColor indexed="64"/>
      </patternFill>
    </fill>
    <fill>
      <patternFill patternType="solid">
        <fgColor theme="3" tint="0.39997558519241921"/>
        <bgColor indexed="64"/>
      </patternFill>
    </fill>
    <fill>
      <patternFill patternType="solid">
        <fgColor indexed="6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00B0F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10" borderId="7" applyNumberFormat="0" applyProtection="0">
      <alignment horizontal="left" vertical="center" indent="1"/>
    </xf>
    <xf numFmtId="4" fontId="34" fillId="0" borderId="9" applyNumberFormat="0" applyProtection="0">
      <alignment horizontal="right" vertical="center"/>
    </xf>
    <xf numFmtId="4" fontId="35" fillId="11" borderId="7" applyNumberFormat="0" applyProtection="0">
      <alignment horizontal="left" vertical="center" indent="1"/>
    </xf>
    <xf numFmtId="4" fontId="34" fillId="12" borderId="9" applyNumberFormat="0" applyProtection="0">
      <alignment vertical="center"/>
    </xf>
    <xf numFmtId="0" fontId="55" fillId="0" borderId="0"/>
    <xf numFmtId="0" fontId="1" fillId="0" borderId="0"/>
    <xf numFmtId="172" fontId="1" fillId="0" borderId="0" applyFont="0" applyFill="0" applyBorder="0" applyAlignment="0" applyProtection="0"/>
  </cellStyleXfs>
  <cellXfs count="413">
    <xf numFmtId="0" fontId="0" fillId="0" borderId="0" xfId="0"/>
    <xf numFmtId="0" fontId="2" fillId="0" borderId="0" xfId="0" applyFont="1"/>
    <xf numFmtId="0" fontId="2" fillId="0" borderId="0" xfId="0" applyFont="1" applyFill="1"/>
    <xf numFmtId="0" fontId="0" fillId="0" borderId="0" xfId="0" applyFill="1"/>
    <xf numFmtId="0" fontId="0" fillId="0" borderId="0" xfId="0" applyFont="1" applyFill="1"/>
    <xf numFmtId="0" fontId="4" fillId="2" borderId="1" xfId="3" applyFont="1" applyFill="1" applyBorder="1" applyAlignment="1">
      <alignment horizontal="center" vertical="center"/>
    </xf>
    <xf numFmtId="0" fontId="4" fillId="2" borderId="1" xfId="3" applyFont="1" applyFill="1" applyBorder="1" applyAlignment="1">
      <alignment horizontal="center" vertical="center" wrapText="1"/>
    </xf>
    <xf numFmtId="0" fontId="5" fillId="0" borderId="1" xfId="3" applyFont="1" applyBorder="1"/>
    <xf numFmtId="165" fontId="6" fillId="0" borderId="1" xfId="4" applyNumberFormat="1" applyFont="1" applyBorder="1"/>
    <xf numFmtId="0" fontId="5" fillId="3" borderId="1" xfId="3" applyFont="1" applyFill="1" applyBorder="1"/>
    <xf numFmtId="165" fontId="5" fillId="3" borderId="1" xfId="4" applyNumberFormat="1" applyFont="1" applyFill="1" applyBorder="1"/>
    <xf numFmtId="0" fontId="7" fillId="2" borderId="2" xfId="0" applyFont="1" applyFill="1" applyBorder="1" applyAlignment="1">
      <alignment horizontal="right"/>
    </xf>
    <xf numFmtId="0" fontId="7" fillId="2" borderId="3" xfId="0" applyFont="1" applyFill="1" applyBorder="1" applyAlignment="1">
      <alignment horizontal="right"/>
    </xf>
    <xf numFmtId="0" fontId="7" fillId="2" borderId="4" xfId="0" applyFont="1" applyFill="1" applyBorder="1" applyAlignment="1">
      <alignment horizontal="right"/>
    </xf>
    <xf numFmtId="0" fontId="2" fillId="4" borderId="0" xfId="0" applyFont="1" applyFill="1"/>
    <xf numFmtId="0" fontId="4" fillId="2" borderId="1" xfId="3" applyFont="1" applyFill="1" applyBorder="1" applyAlignment="1">
      <alignment vertical="center"/>
    </xf>
    <xf numFmtId="0" fontId="4" fillId="2" borderId="1" xfId="3" applyFont="1" applyFill="1" applyBorder="1" applyAlignment="1">
      <alignment horizontal="right" vertical="center" wrapText="1"/>
    </xf>
    <xf numFmtId="3" fontId="5" fillId="0" borderId="1" xfId="3" applyNumberFormat="1" applyFont="1" applyBorder="1" applyAlignment="1">
      <alignment vertical="center" wrapText="1"/>
    </xf>
    <xf numFmtId="165" fontId="5" fillId="0" borderId="1" xfId="4" applyNumberFormat="1" applyFont="1" applyFill="1" applyBorder="1" applyAlignment="1">
      <alignment vertical="center"/>
    </xf>
    <xf numFmtId="3" fontId="5" fillId="0" borderId="1" xfId="4" applyNumberFormat="1" applyFont="1" applyFill="1" applyBorder="1" applyAlignment="1">
      <alignment horizontal="right" vertical="center"/>
    </xf>
    <xf numFmtId="0" fontId="6" fillId="0" borderId="1" xfId="3" applyFont="1" applyBorder="1" applyAlignment="1">
      <alignment vertical="center"/>
    </xf>
    <xf numFmtId="3" fontId="5" fillId="0" borderId="1" xfId="3" applyNumberFormat="1" applyFont="1" applyFill="1" applyBorder="1" applyAlignment="1">
      <alignment horizontal="right" vertical="center"/>
    </xf>
    <xf numFmtId="3" fontId="5" fillId="0" borderId="1" xfId="3" applyNumberFormat="1" applyFont="1" applyBorder="1" applyAlignment="1">
      <alignment horizontal="right" vertical="center"/>
    </xf>
    <xf numFmtId="3" fontId="6" fillId="0" borderId="1" xfId="3" applyNumberFormat="1" applyFont="1" applyBorder="1" applyAlignment="1">
      <alignment vertical="center"/>
    </xf>
    <xf numFmtId="165" fontId="6" fillId="0" borderId="1" xfId="4" applyNumberFormat="1" applyFont="1" applyBorder="1" applyAlignment="1">
      <alignment vertical="center"/>
    </xf>
    <xf numFmtId="3" fontId="6" fillId="0" borderId="1" xfId="3" applyNumberFormat="1" applyFont="1" applyFill="1" applyBorder="1" applyAlignment="1">
      <alignment horizontal="right" vertical="center"/>
    </xf>
    <xf numFmtId="3" fontId="6" fillId="0" borderId="1" xfId="3" applyNumberFormat="1" applyFont="1" applyBorder="1" applyAlignment="1">
      <alignment horizontal="right" vertical="center"/>
    </xf>
    <xf numFmtId="0" fontId="5" fillId="3" borderId="1" xfId="3" applyFont="1" applyFill="1" applyBorder="1" applyAlignment="1">
      <alignment vertical="center"/>
    </xf>
    <xf numFmtId="165" fontId="5" fillId="3" borderId="1" xfId="4" applyNumberFormat="1" applyFont="1" applyFill="1" applyBorder="1" applyAlignment="1">
      <alignment horizontal="right" vertical="center"/>
    </xf>
    <xf numFmtId="3" fontId="6" fillId="0" borderId="5" xfId="3" applyNumberFormat="1" applyFont="1" applyBorder="1" applyAlignment="1">
      <alignment vertical="center"/>
    </xf>
    <xf numFmtId="165" fontId="6" fillId="0" borderId="5" xfId="4" applyNumberFormat="1" applyFont="1" applyBorder="1" applyAlignment="1">
      <alignment vertical="center"/>
    </xf>
    <xf numFmtId="3" fontId="6" fillId="0" borderId="5" xfId="3" applyNumberFormat="1" applyFont="1" applyFill="1" applyBorder="1" applyAlignment="1">
      <alignment horizontal="right" vertical="center"/>
    </xf>
    <xf numFmtId="0" fontId="0" fillId="2" borderId="2" xfId="0" applyFill="1" applyBorder="1"/>
    <xf numFmtId="0" fontId="0" fillId="2" borderId="3" xfId="0" applyFill="1" applyBorder="1"/>
    <xf numFmtId="0" fontId="9" fillId="2" borderId="1" xfId="0" applyFont="1" applyFill="1" applyBorder="1"/>
    <xf numFmtId="0" fontId="10" fillId="0" borderId="1" xfId="0" applyFont="1" applyBorder="1"/>
    <xf numFmtId="0" fontId="10" fillId="0" borderId="1" xfId="0" applyFont="1" applyBorder="1" applyAlignment="1">
      <alignment horizontal="right"/>
    </xf>
    <xf numFmtId="0" fontId="0" fillId="0" borderId="1" xfId="0" applyBorder="1"/>
    <xf numFmtId="3" fontId="10" fillId="0" borderId="1" xfId="0" applyNumberFormat="1" applyFont="1" applyBorder="1" applyAlignment="1">
      <alignment horizontal="right"/>
    </xf>
    <xf numFmtId="3" fontId="9" fillId="2" borderId="1" xfId="0" applyNumberFormat="1" applyFont="1" applyFill="1" applyBorder="1" applyAlignment="1">
      <alignment horizontal="right"/>
    </xf>
    <xf numFmtId="0" fontId="9" fillId="2" borderId="1" xfId="0" applyFont="1" applyFill="1" applyBorder="1" applyAlignment="1">
      <alignment horizontal="right"/>
    </xf>
    <xf numFmtId="1" fontId="2" fillId="2" borderId="1" xfId="0" applyNumberFormat="1" applyFont="1" applyFill="1" applyBorder="1"/>
    <xf numFmtId="3" fontId="0" fillId="0" borderId="1" xfId="0" applyNumberFormat="1" applyBorder="1"/>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0" borderId="1" xfId="0" applyFont="1" applyFill="1" applyBorder="1" applyAlignment="1">
      <alignment vertical="top" wrapText="1"/>
    </xf>
    <xf numFmtId="3" fontId="6" fillId="0" borderId="1" xfId="0" applyNumberFormat="1" applyFont="1" applyFill="1" applyBorder="1" applyAlignment="1">
      <alignment horizontal="center" vertical="top" wrapText="1"/>
    </xf>
    <xf numFmtId="0" fontId="5" fillId="5" borderId="1" xfId="0" applyFont="1" applyFill="1" applyBorder="1" applyAlignment="1">
      <alignment vertical="top" wrapText="1"/>
    </xf>
    <xf numFmtId="3" fontId="5" fillId="5" borderId="1" xfId="0" applyNumberFormat="1" applyFont="1" applyFill="1" applyBorder="1" applyAlignment="1">
      <alignment horizontal="center" vertical="top" wrapText="1"/>
    </xf>
    <xf numFmtId="0" fontId="2" fillId="2" borderId="1" xfId="0" applyFont="1" applyFill="1" applyBorder="1"/>
    <xf numFmtId="0" fontId="12" fillId="2" borderId="1" xfId="0" applyFont="1" applyFill="1" applyBorder="1"/>
    <xf numFmtId="0" fontId="13" fillId="2" borderId="1" xfId="0" applyFont="1" applyFill="1" applyBorder="1" applyAlignment="1">
      <alignment horizontal="center" wrapText="1"/>
    </xf>
    <xf numFmtId="0" fontId="14" fillId="0" borderId="1" xfId="0" applyFont="1" applyBorder="1"/>
    <xf numFmtId="165" fontId="14" fillId="0" borderId="1" xfId="1" applyNumberFormat="1" applyFont="1" applyFill="1" applyBorder="1" applyAlignment="1">
      <alignment horizontal="center" vertical="center"/>
    </xf>
    <xf numFmtId="0" fontId="13" fillId="3" borderId="1" xfId="0" applyFont="1" applyFill="1" applyBorder="1"/>
    <xf numFmtId="165" fontId="13" fillId="3" borderId="1" xfId="1" applyNumberFormat="1" applyFont="1" applyFill="1" applyBorder="1" applyAlignment="1">
      <alignment horizontal="center" vertical="center"/>
    </xf>
    <xf numFmtId="0" fontId="16" fillId="2" borderId="1" xfId="0" applyFont="1" applyFill="1" applyBorder="1"/>
    <xf numFmtId="166" fontId="14" fillId="0" borderId="1" xfId="0" applyNumberFormat="1" applyFont="1" applyBorder="1"/>
    <xf numFmtId="166" fontId="14" fillId="0" borderId="1" xfId="0" applyNumberFormat="1" applyFont="1" applyBorder="1" applyAlignment="1">
      <alignment horizontal="right"/>
    </xf>
    <xf numFmtId="166" fontId="14" fillId="0" borderId="1" xfId="2" applyNumberFormat="1" applyFont="1" applyBorder="1" applyAlignment="1">
      <alignment horizontal="right"/>
    </xf>
    <xf numFmtId="0" fontId="14" fillId="0" borderId="1" xfId="0" applyFont="1" applyFill="1" applyBorder="1"/>
    <xf numFmtId="166" fontId="13" fillId="3" borderId="1" xfId="0" applyNumberFormat="1" applyFont="1" applyFill="1" applyBorder="1"/>
    <xf numFmtId="0" fontId="16" fillId="2" borderId="1" xfId="0" applyNumberFormat="1" applyFont="1" applyFill="1" applyBorder="1" applyAlignment="1">
      <alignment horizontal="center"/>
    </xf>
    <xf numFmtId="0" fontId="16" fillId="2" borderId="1" xfId="0" applyNumberFormat="1" applyFont="1" applyFill="1" applyBorder="1" applyAlignment="1">
      <alignment horizontal="center" wrapText="1"/>
    </xf>
    <xf numFmtId="0" fontId="18" fillId="0" borderId="1" xfId="0" applyFont="1" applyBorder="1"/>
    <xf numFmtId="3" fontId="18" fillId="0" borderId="1" xfId="0" applyNumberFormat="1" applyFont="1" applyBorder="1"/>
    <xf numFmtId="0" fontId="2" fillId="0" borderId="1" xfId="0" applyFont="1" applyFill="1" applyBorder="1"/>
    <xf numFmtId="0" fontId="22" fillId="6" borderId="1" xfId="0" applyFont="1" applyFill="1" applyBorder="1" applyAlignment="1">
      <alignment vertical="top"/>
    </xf>
    <xf numFmtId="0" fontId="22" fillId="7" borderId="6" xfId="0" applyFont="1" applyFill="1" applyBorder="1" applyAlignment="1">
      <alignment horizontal="center" vertical="top" wrapText="1"/>
    </xf>
    <xf numFmtId="0" fontId="22" fillId="6" borderId="1" xfId="0" applyFont="1" applyFill="1" applyBorder="1" applyAlignment="1">
      <alignment horizontal="right" vertical="top" wrapText="1"/>
    </xf>
    <xf numFmtId="0" fontId="22" fillId="7" borderId="6" xfId="0" applyFont="1" applyFill="1" applyBorder="1" applyAlignment="1">
      <alignment horizontal="right" vertical="top" wrapText="1"/>
    </xf>
    <xf numFmtId="0" fontId="23" fillId="8" borderId="1" xfId="0" applyFont="1" applyFill="1" applyBorder="1" applyAlignment="1">
      <alignment vertical="top" wrapText="1"/>
    </xf>
    <xf numFmtId="0" fontId="23" fillId="8" borderId="1" xfId="0" applyFont="1" applyFill="1" applyBorder="1" applyAlignment="1">
      <alignment horizontal="right"/>
    </xf>
    <xf numFmtId="0" fontId="23" fillId="7" borderId="6" xfId="0" applyFont="1" applyFill="1" applyBorder="1" applyAlignment="1">
      <alignment horizontal="right"/>
    </xf>
    <xf numFmtId="0" fontId="22" fillId="6" borderId="1" xfId="0" applyFont="1" applyFill="1" applyBorder="1" applyAlignment="1">
      <alignment horizontal="right"/>
    </xf>
    <xf numFmtId="0" fontId="22" fillId="7" borderId="6" xfId="0" applyFont="1" applyFill="1" applyBorder="1" applyAlignment="1">
      <alignment horizontal="right"/>
    </xf>
    <xf numFmtId="0" fontId="11" fillId="2" borderId="4" xfId="0" applyFont="1" applyFill="1" applyBorder="1" applyAlignment="1">
      <alignment horizontal="right"/>
    </xf>
    <xf numFmtId="0" fontId="22" fillId="2" borderId="1" xfId="0" applyFont="1" applyFill="1" applyBorder="1" applyAlignment="1">
      <alignment horizontal="right" vertical="top" wrapText="1"/>
    </xf>
    <xf numFmtId="0" fontId="23" fillId="8" borderId="1" xfId="0" applyFont="1" applyFill="1" applyBorder="1" applyAlignment="1">
      <alignment vertical="top"/>
    </xf>
    <xf numFmtId="0" fontId="23" fillId="8" borderId="1" xfId="0" applyFont="1" applyFill="1" applyBorder="1" applyAlignment="1">
      <alignment horizontal="right" vertical="top"/>
    </xf>
    <xf numFmtId="0" fontId="23" fillId="8" borderId="1" xfId="0" applyFont="1" applyFill="1" applyBorder="1" applyAlignment="1">
      <alignment horizontal="right" vertical="top" wrapText="1"/>
    </xf>
    <xf numFmtId="0" fontId="22" fillId="6" borderId="1" xfId="0" applyFont="1" applyFill="1" applyBorder="1" applyAlignment="1">
      <alignment horizontal="right" vertical="top"/>
    </xf>
    <xf numFmtId="0" fontId="13" fillId="2" borderId="1" xfId="0" applyFont="1" applyFill="1" applyBorder="1" applyAlignment="1">
      <alignment horizontal="right" wrapText="1"/>
    </xf>
    <xf numFmtId="165" fontId="14" fillId="0" borderId="1" xfId="4" applyNumberFormat="1" applyFont="1" applyFill="1" applyBorder="1"/>
    <xf numFmtId="49" fontId="25" fillId="0" borderId="1" xfId="4" applyNumberFormat="1" applyFont="1" applyFill="1" applyBorder="1" applyAlignment="1">
      <alignment horizontal="right"/>
    </xf>
    <xf numFmtId="165" fontId="25" fillId="0" borderId="1" xfId="4" applyNumberFormat="1" applyFont="1" applyFill="1" applyBorder="1" applyAlignment="1">
      <alignment horizontal="right"/>
    </xf>
    <xf numFmtId="165" fontId="13" fillId="3" borderId="1" xfId="4" applyNumberFormat="1" applyFont="1" applyFill="1" applyBorder="1" applyAlignment="1">
      <alignment vertical="center"/>
    </xf>
    <xf numFmtId="49" fontId="13" fillId="3" borderId="1" xfId="4" applyNumberFormat="1" applyFont="1" applyFill="1" applyBorder="1" applyAlignment="1">
      <alignment horizontal="right" vertical="center"/>
    </xf>
    <xf numFmtId="0" fontId="29" fillId="2" borderId="1" xfId="0" applyFont="1" applyFill="1" applyBorder="1"/>
    <xf numFmtId="0" fontId="6" fillId="0" borderId="1" xfId="0" applyFont="1" applyBorder="1"/>
    <xf numFmtId="10" fontId="30" fillId="8" borderId="1" xfId="0" applyNumberFormat="1" applyFont="1" applyFill="1" applyBorder="1"/>
    <xf numFmtId="0" fontId="29" fillId="3" borderId="1" xfId="0" applyFont="1" applyFill="1" applyBorder="1"/>
    <xf numFmtId="10" fontId="32" fillId="6" borderId="1" xfId="0" applyNumberFormat="1" applyFont="1" applyFill="1" applyBorder="1"/>
    <xf numFmtId="0" fontId="29" fillId="2" borderId="1" xfId="0" applyFont="1" applyFill="1" applyBorder="1" applyAlignment="1"/>
    <xf numFmtId="167" fontId="6" fillId="0" borderId="1" xfId="0" applyNumberFormat="1" applyFont="1" applyFill="1" applyBorder="1"/>
    <xf numFmtId="0" fontId="6" fillId="0" borderId="1" xfId="0" applyFont="1" applyFill="1" applyBorder="1"/>
    <xf numFmtId="167" fontId="6" fillId="0" borderId="1" xfId="0" applyNumberFormat="1" applyFont="1" applyBorder="1"/>
    <xf numFmtId="168" fontId="29" fillId="3" borderId="1" xfId="4" applyNumberFormat="1" applyFont="1" applyFill="1" applyBorder="1"/>
    <xf numFmtId="0" fontId="6" fillId="2" borderId="1" xfId="3" applyFont="1" applyFill="1" applyBorder="1"/>
    <xf numFmtId="0" fontId="3" fillId="7" borderId="8" xfId="6" quotePrefix="1" applyFill="1" applyBorder="1" applyProtection="1">
      <alignment horizontal="left" vertical="center" indent="1"/>
      <protection locked="0"/>
    </xf>
    <xf numFmtId="3" fontId="34" fillId="7" borderId="8" xfId="7" applyNumberFormat="1" applyFont="1" applyFill="1" applyBorder="1">
      <alignment horizontal="right" vertical="center"/>
    </xf>
    <xf numFmtId="0" fontId="35" fillId="2" borderId="8" xfId="8" quotePrefix="1" applyNumberFormat="1" applyFill="1" applyBorder="1" applyProtection="1">
      <alignment horizontal="left" vertical="center" indent="1"/>
      <protection locked="0"/>
    </xf>
    <xf numFmtId="3" fontId="34" fillId="2" borderId="8" xfId="9" applyNumberFormat="1" applyFont="1" applyFill="1" applyBorder="1">
      <alignment vertical="center"/>
    </xf>
    <xf numFmtId="0" fontId="0" fillId="2" borderId="10" xfId="0" applyFill="1" applyBorder="1"/>
    <xf numFmtId="0" fontId="0" fillId="2" borderId="11" xfId="0" applyFill="1" applyBorder="1"/>
    <xf numFmtId="0" fontId="11" fillId="2" borderId="12" xfId="0" applyFont="1" applyFill="1" applyBorder="1"/>
    <xf numFmtId="0" fontId="29" fillId="2" borderId="8" xfId="0" applyFont="1" applyFill="1" applyBorder="1"/>
    <xf numFmtId="0" fontId="6" fillId="0" borderId="8" xfId="0" applyFont="1" applyBorder="1"/>
    <xf numFmtId="166" fontId="6" fillId="0" borderId="8" xfId="2" applyNumberFormat="1" applyFont="1" applyBorder="1"/>
    <xf numFmtId="0" fontId="5" fillId="3" borderId="5" xfId="0" applyFont="1" applyFill="1" applyBorder="1"/>
    <xf numFmtId="166" fontId="5" fillId="3" borderId="5" xfId="2" applyNumberFormat="1" applyFont="1" applyFill="1" applyBorder="1"/>
    <xf numFmtId="0" fontId="36" fillId="2" borderId="10" xfId="0" applyFont="1" applyFill="1" applyBorder="1"/>
    <xf numFmtId="0" fontId="36" fillId="2" borderId="11" xfId="0" applyFont="1" applyFill="1" applyBorder="1"/>
    <xf numFmtId="0" fontId="7" fillId="2" borderId="12" xfId="0" applyFont="1" applyFill="1" applyBorder="1" applyAlignment="1">
      <alignment horizontal="right"/>
    </xf>
    <xf numFmtId="0" fontId="0" fillId="0" borderId="0" xfId="0" applyAlignment="1">
      <alignment horizontal="right"/>
    </xf>
    <xf numFmtId="0" fontId="2" fillId="0" borderId="8" xfId="0" applyFont="1" applyFill="1" applyBorder="1"/>
    <xf numFmtId="0" fontId="0" fillId="0" borderId="8" xfId="0" applyFont="1" applyFill="1" applyBorder="1"/>
    <xf numFmtId="0" fontId="4" fillId="0" borderId="8" xfId="0" applyFont="1" applyFill="1" applyBorder="1" applyAlignment="1">
      <alignment vertical="top"/>
    </xf>
    <xf numFmtId="0" fontId="4" fillId="0" borderId="8" xfId="0" applyFont="1" applyFill="1" applyBorder="1" applyAlignment="1">
      <alignment horizontal="right" vertical="top"/>
    </xf>
    <xf numFmtId="0" fontId="37" fillId="0" borderId="8" xfId="0" applyFont="1" applyFill="1" applyBorder="1" applyAlignment="1">
      <alignment horizontal="center" vertical="top"/>
    </xf>
    <xf numFmtId="0" fontId="0" fillId="0" borderId="8" xfId="0" applyFont="1" applyFill="1" applyBorder="1" applyAlignment="1">
      <alignment vertical="top"/>
    </xf>
    <xf numFmtId="0" fontId="4" fillId="0" borderId="8" xfId="0" applyFont="1" applyFill="1" applyBorder="1" applyAlignment="1">
      <alignment horizontal="center" vertical="top"/>
    </xf>
    <xf numFmtId="0" fontId="0" fillId="0" borderId="8" xfId="0" applyFont="1" applyFill="1" applyBorder="1" applyAlignment="1">
      <alignment horizontal="right"/>
    </xf>
    <xf numFmtId="0" fontId="4" fillId="0" borderId="8" xfId="0" applyFont="1" applyFill="1" applyBorder="1" applyAlignment="1">
      <alignment vertical="top" wrapText="1"/>
    </xf>
    <xf numFmtId="0" fontId="38" fillId="0" borderId="8" xfId="0" applyFont="1" applyFill="1" applyBorder="1" applyAlignment="1">
      <alignment horizontal="left" vertical="top" wrapText="1" indent="5"/>
    </xf>
    <xf numFmtId="0" fontId="37" fillId="0" borderId="8" xfId="0" applyFont="1" applyFill="1" applyBorder="1" applyAlignment="1">
      <alignment horizontal="right" vertical="top" wrapText="1"/>
    </xf>
    <xf numFmtId="0" fontId="37" fillId="0" borderId="8" xfId="0" applyFont="1" applyFill="1" applyBorder="1" applyAlignment="1">
      <alignment horizontal="left" vertical="top" wrapText="1" indent="5"/>
    </xf>
    <xf numFmtId="0" fontId="0" fillId="0" borderId="8" xfId="0" applyFont="1" applyFill="1" applyBorder="1" applyAlignment="1">
      <alignment vertical="top" wrapText="1"/>
    </xf>
    <xf numFmtId="0" fontId="37" fillId="0" borderId="8" xfId="0" applyFont="1" applyFill="1" applyBorder="1" applyAlignment="1">
      <alignment vertical="top" wrapText="1"/>
    </xf>
    <xf numFmtId="0" fontId="4" fillId="0" borderId="8" xfId="0" applyFont="1" applyFill="1" applyBorder="1" applyAlignment="1">
      <alignment horizontal="right" vertical="top" wrapText="1"/>
    </xf>
    <xf numFmtId="0" fontId="41" fillId="13" borderId="8" xfId="0" applyFont="1" applyFill="1" applyBorder="1"/>
    <xf numFmtId="0" fontId="0" fillId="0" borderId="8" xfId="0" applyBorder="1"/>
    <xf numFmtId="3" fontId="6" fillId="0" borderId="8" xfId="2" applyNumberFormat="1" applyFont="1" applyBorder="1"/>
    <xf numFmtId="0" fontId="2" fillId="0" borderId="8" xfId="0" applyFont="1" applyBorder="1"/>
    <xf numFmtId="0" fontId="42" fillId="13" borderId="8" xfId="0" applyFont="1" applyFill="1" applyBorder="1"/>
    <xf numFmtId="167" fontId="0" fillId="0" borderId="8" xfId="2" applyNumberFormat="1" applyFont="1" applyBorder="1"/>
    <xf numFmtId="1" fontId="43" fillId="0" borderId="8" xfId="2" applyNumberFormat="1" applyFont="1" applyBorder="1" applyAlignment="1">
      <alignment horizontal="right"/>
    </xf>
    <xf numFmtId="167" fontId="3" fillId="0" borderId="8" xfId="2" applyNumberFormat="1" applyFont="1" applyBorder="1" applyAlignment="1">
      <alignment horizontal="right"/>
    </xf>
    <xf numFmtId="167" fontId="43" fillId="0" borderId="8" xfId="2" applyNumberFormat="1" applyFont="1" applyBorder="1" applyAlignment="1">
      <alignment horizontal="right"/>
    </xf>
    <xf numFmtId="167" fontId="0" fillId="0" borderId="8" xfId="2" applyNumberFormat="1" applyFont="1" applyBorder="1" applyAlignment="1">
      <alignment horizontal="right"/>
    </xf>
    <xf numFmtId="0" fontId="12" fillId="3" borderId="8" xfId="0" applyFont="1" applyFill="1" applyBorder="1"/>
    <xf numFmtId="167" fontId="12" fillId="3" borderId="8" xfId="2" applyNumberFormat="1" applyFont="1" applyFill="1" applyBorder="1" applyAlignment="1">
      <alignment horizontal="right"/>
    </xf>
    <xf numFmtId="0" fontId="46" fillId="13" borderId="8" xfId="0" applyFont="1" applyFill="1" applyBorder="1"/>
    <xf numFmtId="165" fontId="0" fillId="0" borderId="8" xfId="0" applyNumberFormat="1" applyBorder="1"/>
    <xf numFmtId="165" fontId="46" fillId="13" borderId="8" xfId="0" applyNumberFormat="1" applyFont="1" applyFill="1" applyBorder="1"/>
    <xf numFmtId="0" fontId="0" fillId="0" borderId="8" xfId="0" applyFill="1" applyBorder="1"/>
    <xf numFmtId="165" fontId="3" fillId="0" borderId="8" xfId="4" applyNumberFormat="1" applyFont="1" applyBorder="1"/>
    <xf numFmtId="0" fontId="48" fillId="14" borderId="13" xfId="0" applyFont="1" applyFill="1" applyBorder="1" applyAlignment="1">
      <alignment vertical="top" wrapText="1"/>
    </xf>
    <xf numFmtId="0" fontId="48" fillId="14" borderId="14" xfId="0" applyFont="1" applyFill="1" applyBorder="1" applyAlignment="1">
      <alignment vertical="top" wrapText="1"/>
    </xf>
    <xf numFmtId="0" fontId="48" fillId="14" borderId="8" xfId="0" applyFont="1" applyFill="1" applyBorder="1" applyAlignment="1">
      <alignment vertical="top" wrapText="1"/>
    </xf>
    <xf numFmtId="0" fontId="49" fillId="0" borderId="8" xfId="0" applyFont="1" applyBorder="1" applyAlignment="1">
      <alignment vertical="top" wrapText="1"/>
    </xf>
    <xf numFmtId="0" fontId="49" fillId="0" borderId="8" xfId="0" applyFont="1" applyBorder="1" applyAlignment="1">
      <alignment horizontal="right" vertical="top" wrapText="1"/>
    </xf>
    <xf numFmtId="0" fontId="48" fillId="0" borderId="8" xfId="0" applyFont="1" applyBorder="1" applyAlignment="1">
      <alignment vertical="top" wrapText="1"/>
    </xf>
    <xf numFmtId="0" fontId="48" fillId="0" borderId="8" xfId="0" applyFont="1" applyBorder="1" applyAlignment="1">
      <alignment horizontal="right" vertical="top" wrapText="1"/>
    </xf>
    <xf numFmtId="0" fontId="0" fillId="0" borderId="8" xfId="0" applyBorder="1" applyAlignment="1">
      <alignment horizontal="right"/>
    </xf>
    <xf numFmtId="0" fontId="28" fillId="0" borderId="16" xfId="0" applyFont="1" applyBorder="1" applyAlignment="1">
      <alignment horizontal="left" vertical="top" wrapText="1" indent="1"/>
    </xf>
    <xf numFmtId="0" fontId="49" fillId="0" borderId="15" xfId="0" applyFont="1" applyBorder="1" applyAlignment="1">
      <alignment horizontal="left" vertical="top" wrapText="1" indent="1"/>
    </xf>
    <xf numFmtId="0" fontId="0" fillId="0" borderId="0" xfId="0" applyBorder="1"/>
    <xf numFmtId="0" fontId="0" fillId="0" borderId="0" xfId="0" applyBorder="1" applyAlignment="1">
      <alignment horizontal="right"/>
    </xf>
    <xf numFmtId="0" fontId="48" fillId="15" borderId="8" xfId="0" applyFont="1" applyFill="1" applyBorder="1"/>
    <xf numFmtId="0" fontId="49" fillId="15" borderId="8" xfId="0" applyFont="1" applyFill="1" applyBorder="1"/>
    <xf numFmtId="0" fontId="49" fillId="0" borderId="8" xfId="0" applyFont="1" applyBorder="1"/>
    <xf numFmtId="0" fontId="49" fillId="0" borderId="8" xfId="0" applyFont="1" applyBorder="1" applyAlignment="1">
      <alignment horizontal="right"/>
    </xf>
    <xf numFmtId="0" fontId="49" fillId="14" borderId="8" xfId="0" applyFont="1" applyFill="1" applyBorder="1" applyAlignment="1">
      <alignment vertical="top" wrapText="1"/>
    </xf>
    <xf numFmtId="0" fontId="50" fillId="16" borderId="8" xfId="0" applyFont="1" applyFill="1" applyBorder="1" applyAlignment="1">
      <alignment horizontal="center" vertical="top" wrapText="1"/>
    </xf>
    <xf numFmtId="0" fontId="48" fillId="16" borderId="8" xfId="0" applyFont="1" applyFill="1" applyBorder="1" applyAlignment="1">
      <alignment horizontal="center" vertical="top" wrapText="1"/>
    </xf>
    <xf numFmtId="9" fontId="51" fillId="17" borderId="8" xfId="0" applyNumberFormat="1" applyFont="1" applyFill="1" applyBorder="1" applyAlignment="1">
      <alignment horizontal="center" vertical="top" wrapText="1"/>
    </xf>
    <xf numFmtId="9" fontId="49" fillId="17" borderId="8" xfId="0" applyNumberFormat="1" applyFont="1" applyFill="1" applyBorder="1" applyAlignment="1">
      <alignment horizontal="center" vertical="top" wrapText="1"/>
    </xf>
    <xf numFmtId="0" fontId="49" fillId="16" borderId="8" xfId="0" applyFont="1" applyFill="1" applyBorder="1" applyAlignment="1">
      <alignment vertical="top"/>
    </xf>
    <xf numFmtId="0" fontId="49" fillId="16" borderId="8" xfId="0" applyFont="1" applyFill="1" applyBorder="1" applyAlignment="1">
      <alignment horizontal="right" vertical="top"/>
    </xf>
    <xf numFmtId="0" fontId="49" fillId="16" borderId="8" xfId="0" applyFont="1" applyFill="1" applyBorder="1" applyAlignment="1">
      <alignment horizontal="right" vertical="top" wrapText="1"/>
    </xf>
    <xf numFmtId="0" fontId="49" fillId="0" borderId="8" xfId="0" applyFont="1" applyBorder="1" applyAlignment="1">
      <alignment vertical="top"/>
    </xf>
    <xf numFmtId="0" fontId="49" fillId="0" borderId="8" xfId="0" applyFont="1" applyBorder="1" applyAlignment="1">
      <alignment horizontal="right" vertical="top"/>
    </xf>
    <xf numFmtId="0" fontId="51" fillId="0" borderId="8" xfId="0" applyFont="1" applyBorder="1" applyAlignment="1">
      <alignment horizontal="right" vertical="top"/>
    </xf>
    <xf numFmtId="0" fontId="51" fillId="0" borderId="8" xfId="0" applyFont="1" applyBorder="1" applyAlignment="1">
      <alignment horizontal="right" vertical="top" wrapText="1"/>
    </xf>
    <xf numFmtId="9" fontId="51" fillId="0" borderId="8" xfId="0" applyNumberFormat="1" applyFont="1" applyBorder="1" applyAlignment="1">
      <alignment horizontal="right" vertical="top" wrapText="1"/>
    </xf>
    <xf numFmtId="9" fontId="49" fillId="0" borderId="8" xfId="0" applyNumberFormat="1" applyFont="1" applyBorder="1" applyAlignment="1">
      <alignment horizontal="right" vertical="top" wrapText="1"/>
    </xf>
    <xf numFmtId="0" fontId="48" fillId="0" borderId="8" xfId="0" applyFont="1" applyBorder="1" applyAlignment="1">
      <alignment vertical="top"/>
    </xf>
    <xf numFmtId="0" fontId="48" fillId="0" borderId="8" xfId="0" applyFont="1" applyBorder="1" applyAlignment="1">
      <alignment horizontal="right" vertical="top"/>
    </xf>
    <xf numFmtId="9" fontId="48" fillId="0" borderId="8" xfId="0" applyNumberFormat="1" applyFont="1" applyBorder="1" applyAlignment="1">
      <alignment horizontal="right" vertical="top" wrapText="1"/>
    </xf>
    <xf numFmtId="0" fontId="51" fillId="16" borderId="8" xfId="0" applyFont="1" applyFill="1" applyBorder="1"/>
    <xf numFmtId="0" fontId="51" fillId="16" borderId="8" xfId="0" applyFont="1" applyFill="1" applyBorder="1" applyAlignment="1">
      <alignment horizontal="right"/>
    </xf>
    <xf numFmtId="0" fontId="51" fillId="0" borderId="8" xfId="0" applyFont="1" applyBorder="1"/>
    <xf numFmtId="0" fontId="51" fillId="0" borderId="8" xfId="0" applyFont="1" applyBorder="1" applyAlignment="1">
      <alignment horizontal="right"/>
    </xf>
    <xf numFmtId="0" fontId="52" fillId="18" borderId="0" xfId="0" applyFont="1" applyFill="1"/>
    <xf numFmtId="0" fontId="0" fillId="18" borderId="0" xfId="0" applyFill="1"/>
    <xf numFmtId="0" fontId="0" fillId="0" borderId="8" xfId="0" applyBorder="1" applyAlignment="1">
      <alignment wrapText="1"/>
    </xf>
    <xf numFmtId="2" fontId="0" fillId="0" borderId="8" xfId="0" applyNumberFormat="1" applyFill="1" applyBorder="1"/>
    <xf numFmtId="0" fontId="33" fillId="0" borderId="0" xfId="0" applyNumberFormat="1" applyFont="1" applyFill="1" applyBorder="1" applyAlignment="1" applyProtection="1"/>
    <xf numFmtId="0" fontId="0" fillId="0" borderId="18" xfId="0" applyBorder="1"/>
    <xf numFmtId="0" fontId="0" fillId="0" borderId="18" xfId="0" applyFill="1" applyBorder="1"/>
    <xf numFmtId="0" fontId="0" fillId="0" borderId="18" xfId="0" applyBorder="1" applyAlignment="1">
      <alignment horizontal="right"/>
    </xf>
    <xf numFmtId="49" fontId="0" fillId="0" borderId="18" xfId="0" applyNumberFormat="1" applyBorder="1"/>
    <xf numFmtId="10" fontId="33" fillId="0" borderId="18" xfId="0" applyNumberFormat="1" applyFont="1" applyFill="1" applyBorder="1" applyAlignment="1" applyProtection="1"/>
    <xf numFmtId="0" fontId="0" fillId="0" borderId="18" xfId="0" applyBorder="1" applyAlignment="1">
      <alignment vertical="top" wrapText="1"/>
    </xf>
    <xf numFmtId="0" fontId="0" fillId="0" borderId="5" xfId="0" applyBorder="1"/>
    <xf numFmtId="3" fontId="0" fillId="0" borderId="8" xfId="0" applyNumberFormat="1" applyBorder="1"/>
    <xf numFmtId="166" fontId="0" fillId="0" borderId="8" xfId="0" applyNumberFormat="1" applyBorder="1"/>
    <xf numFmtId="3" fontId="0" fillId="0" borderId="0" xfId="0" applyNumberFormat="1" applyBorder="1"/>
    <xf numFmtId="0" fontId="57" fillId="19" borderId="17" xfId="10" applyFont="1" applyFill="1" applyBorder="1"/>
    <xf numFmtId="0" fontId="58" fillId="20" borderId="26" xfId="10" applyFont="1" applyFill="1" applyBorder="1" applyAlignment="1">
      <alignment horizontal="center"/>
    </xf>
    <xf numFmtId="0" fontId="59" fillId="21" borderId="16" xfId="10" applyFont="1" applyFill="1" applyBorder="1" applyAlignment="1">
      <alignment horizontal="center"/>
    </xf>
    <xf numFmtId="0" fontId="60" fillId="22" borderId="32" xfId="10" applyFont="1" applyFill="1" applyBorder="1" applyAlignment="1">
      <alignment horizontal="center"/>
    </xf>
    <xf numFmtId="0" fontId="5" fillId="18" borderId="13" xfId="0" applyFont="1" applyFill="1" applyBorder="1" applyAlignment="1">
      <alignment horizontal="center"/>
    </xf>
    <xf numFmtId="0" fontId="5" fillId="23" borderId="13" xfId="0" applyFont="1" applyFill="1" applyBorder="1" applyAlignment="1">
      <alignment horizontal="center"/>
    </xf>
    <xf numFmtId="0" fontId="61" fillId="19" borderId="25" xfId="10" applyFont="1" applyFill="1" applyBorder="1"/>
    <xf numFmtId="0" fontId="57" fillId="19" borderId="24" xfId="10" applyFont="1" applyFill="1" applyBorder="1"/>
    <xf numFmtId="0" fontId="57" fillId="19" borderId="26" xfId="10" applyFont="1" applyFill="1" applyBorder="1"/>
    <xf numFmtId="0" fontId="57" fillId="19" borderId="16" xfId="10" applyFont="1" applyFill="1" applyBorder="1"/>
    <xf numFmtId="170" fontId="62" fillId="20" borderId="28" xfId="10" applyNumberFormat="1" applyFont="1" applyFill="1" applyBorder="1" applyAlignment="1">
      <alignment horizontal="center" vertical="center"/>
    </xf>
    <xf numFmtId="0" fontId="48" fillId="21" borderId="17" xfId="0" applyFont="1" applyFill="1" applyBorder="1" applyAlignment="1">
      <alignment horizontal="center"/>
    </xf>
    <xf numFmtId="0" fontId="59" fillId="24" borderId="17" xfId="10" applyFont="1" applyFill="1" applyBorder="1" applyAlignment="1"/>
    <xf numFmtId="0" fontId="6" fillId="18" borderId="17" xfId="0" applyFont="1" applyFill="1" applyBorder="1"/>
    <xf numFmtId="0" fontId="6" fillId="23" borderId="17" xfId="0" applyFont="1" applyFill="1" applyBorder="1"/>
    <xf numFmtId="0" fontId="57" fillId="19" borderId="0" xfId="10" applyFont="1" applyFill="1" applyBorder="1"/>
    <xf numFmtId="0" fontId="57" fillId="19" borderId="28" xfId="10" applyFont="1" applyFill="1" applyBorder="1"/>
    <xf numFmtId="0" fontId="59" fillId="19" borderId="16" xfId="10" applyFont="1" applyFill="1" applyBorder="1"/>
    <xf numFmtId="170" fontId="63" fillId="21" borderId="16" xfId="10" applyNumberFormat="1" applyFont="1" applyFill="1" applyBorder="1" applyAlignment="1">
      <alignment horizontal="center" vertical="center"/>
    </xf>
    <xf numFmtId="170" fontId="63" fillId="24" borderId="16" xfId="10" applyNumberFormat="1" applyFont="1" applyFill="1" applyBorder="1" applyAlignment="1">
      <alignment horizontal="center" vertical="center"/>
    </xf>
    <xf numFmtId="170" fontId="63" fillId="18" borderId="16" xfId="10" applyNumberFormat="1" applyFont="1" applyFill="1" applyBorder="1" applyAlignment="1">
      <alignment horizontal="center" vertical="center"/>
    </xf>
    <xf numFmtId="170" fontId="63" fillId="23" borderId="16" xfId="10" applyNumberFormat="1" applyFont="1" applyFill="1" applyBorder="1" applyAlignment="1">
      <alignment horizontal="center" vertical="center"/>
    </xf>
    <xf numFmtId="0" fontId="64" fillId="19" borderId="0" xfId="10" applyFont="1" applyFill="1" applyBorder="1"/>
    <xf numFmtId="0" fontId="59" fillId="19" borderId="33" xfId="10" applyFont="1" applyFill="1" applyBorder="1"/>
    <xf numFmtId="170" fontId="65" fillId="20" borderId="28" xfId="10" applyNumberFormat="1" applyFont="1" applyFill="1" applyBorder="1"/>
    <xf numFmtId="170" fontId="63" fillId="24" borderId="33" xfId="10" applyNumberFormat="1" applyFont="1" applyFill="1" applyBorder="1" applyAlignment="1">
      <alignment horizontal="center" vertical="center"/>
    </xf>
    <xf numFmtId="170" fontId="63" fillId="18" borderId="33" xfId="10" applyNumberFormat="1" applyFont="1" applyFill="1" applyBorder="1" applyAlignment="1">
      <alignment horizontal="center" vertical="center"/>
    </xf>
    <xf numFmtId="170" fontId="63" fillId="23" borderId="33" xfId="10" applyNumberFormat="1" applyFont="1" applyFill="1" applyBorder="1" applyAlignment="1">
      <alignment horizontal="center" vertical="center"/>
    </xf>
    <xf numFmtId="170" fontId="65" fillId="20" borderId="28" xfId="10" applyNumberFormat="1" applyFont="1" applyFill="1" applyBorder="1" applyAlignment="1">
      <alignment horizontal="center" vertical="center"/>
    </xf>
    <xf numFmtId="170" fontId="66" fillId="21" borderId="16" xfId="10" applyNumberFormat="1" applyFont="1" applyFill="1" applyBorder="1"/>
    <xf numFmtId="170" fontId="66" fillId="24" borderId="16" xfId="10" applyNumberFormat="1" applyFont="1" applyFill="1" applyBorder="1"/>
    <xf numFmtId="170" fontId="66" fillId="18" borderId="16" xfId="10" applyNumberFormat="1" applyFont="1" applyFill="1" applyBorder="1"/>
    <xf numFmtId="170" fontId="66" fillId="23" borderId="16" xfId="10" applyNumberFormat="1" applyFont="1" applyFill="1" applyBorder="1"/>
    <xf numFmtId="0" fontId="58" fillId="20" borderId="28" xfId="10" applyFont="1" applyFill="1" applyBorder="1" applyAlignment="1">
      <alignment horizontal="center"/>
    </xf>
    <xf numFmtId="9" fontId="57" fillId="21" borderId="16" xfId="2" applyFont="1" applyFill="1" applyBorder="1"/>
    <xf numFmtId="0" fontId="59" fillId="24" borderId="16" xfId="10" applyFont="1" applyFill="1" applyBorder="1" applyAlignment="1">
      <alignment horizontal="center"/>
    </xf>
    <xf numFmtId="0" fontId="6" fillId="18" borderId="16" xfId="0" applyFont="1" applyFill="1" applyBorder="1" applyAlignment="1">
      <alignment horizontal="center"/>
    </xf>
    <xf numFmtId="0" fontId="6" fillId="23" borderId="16" xfId="0" applyFont="1" applyFill="1" applyBorder="1" applyAlignment="1">
      <alignment horizontal="center"/>
    </xf>
    <xf numFmtId="9" fontId="64" fillId="19" borderId="0" xfId="2" applyFont="1" applyFill="1" applyBorder="1"/>
    <xf numFmtId="0" fontId="62" fillId="20" borderId="28" xfId="10" applyFont="1" applyFill="1" applyBorder="1" applyAlignment="1">
      <alignment horizontal="center"/>
    </xf>
    <xf numFmtId="0" fontId="63" fillId="21" borderId="16" xfId="10" applyFont="1" applyFill="1" applyBorder="1" applyAlignment="1">
      <alignment horizontal="center"/>
    </xf>
    <xf numFmtId="0" fontId="63" fillId="24" borderId="16" xfId="10" applyFont="1" applyFill="1" applyBorder="1" applyAlignment="1">
      <alignment horizontal="center"/>
    </xf>
    <xf numFmtId="0" fontId="67" fillId="20" borderId="28" xfId="10" applyFont="1" applyFill="1" applyBorder="1" applyAlignment="1">
      <alignment horizontal="center"/>
    </xf>
    <xf numFmtId="0" fontId="57" fillId="21" borderId="16" xfId="10" applyFont="1" applyFill="1" applyBorder="1" applyAlignment="1">
      <alignment horizontal="center"/>
    </xf>
    <xf numFmtId="0" fontId="57" fillId="24" borderId="16" xfId="10" applyFont="1" applyFill="1" applyBorder="1" applyAlignment="1">
      <alignment horizontal="center"/>
    </xf>
    <xf numFmtId="3" fontId="62" fillId="20" borderId="28" xfId="10" applyNumberFormat="1" applyFont="1" applyFill="1" applyBorder="1" applyAlignment="1">
      <alignment horizontal="center"/>
    </xf>
    <xf numFmtId="9" fontId="62" fillId="20" borderId="0" xfId="10" applyNumberFormat="1" applyFont="1" applyFill="1" applyBorder="1" applyAlignment="1">
      <alignment horizontal="center"/>
    </xf>
    <xf numFmtId="9" fontId="63" fillId="21" borderId="16" xfId="10" applyNumberFormat="1" applyFont="1" applyFill="1" applyBorder="1" applyAlignment="1">
      <alignment horizontal="center"/>
    </xf>
    <xf numFmtId="9" fontId="63" fillId="24" borderId="16" xfId="10" applyNumberFormat="1" applyFont="1" applyFill="1" applyBorder="1" applyAlignment="1">
      <alignment horizontal="center"/>
    </xf>
    <xf numFmtId="0" fontId="62" fillId="20" borderId="31" xfId="0" applyFont="1" applyFill="1" applyBorder="1"/>
    <xf numFmtId="0" fontId="6" fillId="25" borderId="15" xfId="0" applyFont="1" applyFill="1" applyBorder="1"/>
    <xf numFmtId="0" fontId="6" fillId="21" borderId="15" xfId="0" applyFont="1" applyFill="1" applyBorder="1"/>
    <xf numFmtId="0" fontId="6" fillId="24" borderId="15" xfId="0" applyFont="1" applyFill="1" applyBorder="1"/>
    <xf numFmtId="0" fontId="6" fillId="18" borderId="15" xfId="0" applyFont="1" applyFill="1" applyBorder="1" applyAlignment="1">
      <alignment horizontal="center"/>
    </xf>
    <xf numFmtId="0" fontId="6" fillId="23" borderId="15" xfId="0" applyFont="1" applyFill="1" applyBorder="1" applyAlignment="1">
      <alignment horizontal="center"/>
    </xf>
    <xf numFmtId="0" fontId="6" fillId="25" borderId="30" xfId="0" applyFont="1" applyFill="1" applyBorder="1"/>
    <xf numFmtId="0" fontId="6" fillId="25" borderId="31" xfId="0" applyFont="1" applyFill="1" applyBorder="1"/>
    <xf numFmtId="0" fontId="0" fillId="0" borderId="13" xfId="0" applyBorder="1"/>
    <xf numFmtId="9" fontId="0" fillId="0" borderId="13" xfId="0" applyNumberFormat="1" applyBorder="1"/>
    <xf numFmtId="9" fontId="0" fillId="0" borderId="13" xfId="0" applyNumberFormat="1" applyFont="1" applyFill="1" applyBorder="1"/>
    <xf numFmtId="171" fontId="0" fillId="0" borderId="8" xfId="0" applyNumberFormat="1" applyBorder="1"/>
    <xf numFmtId="167" fontId="0" fillId="0" borderId="8" xfId="0" applyNumberFormat="1" applyBorder="1"/>
    <xf numFmtId="0" fontId="33" fillId="0" borderId="8" xfId="0" applyNumberFormat="1" applyFont="1" applyFill="1" applyBorder="1" applyAlignment="1" applyProtection="1"/>
    <xf numFmtId="167" fontId="33" fillId="0" borderId="8" xfId="0" applyNumberFormat="1" applyFont="1" applyFill="1" applyBorder="1" applyAlignment="1" applyProtection="1"/>
    <xf numFmtId="167" fontId="68" fillId="0" borderId="8" xfId="0" applyNumberFormat="1" applyFont="1" applyFill="1" applyBorder="1" applyAlignment="1" applyProtection="1"/>
    <xf numFmtId="0" fontId="20" fillId="0" borderId="0" xfId="0" applyFont="1"/>
    <xf numFmtId="0" fontId="21" fillId="0" borderId="0" xfId="0" applyFont="1"/>
    <xf numFmtId="0" fontId="20" fillId="0" borderId="0" xfId="0" quotePrefix="1" applyFont="1"/>
    <xf numFmtId="0" fontId="3" fillId="0" borderId="0" xfId="0" applyFont="1"/>
    <xf numFmtId="0" fontId="20" fillId="0" borderId="8" xfId="0" applyFont="1" applyBorder="1" applyAlignment="1">
      <alignment horizontal="right"/>
    </xf>
    <xf numFmtId="0" fontId="21" fillId="0" borderId="8" xfId="0" applyFont="1" applyBorder="1" applyAlignment="1">
      <alignment horizontal="right"/>
    </xf>
    <xf numFmtId="0" fontId="20" fillId="0" borderId="8" xfId="0" applyFont="1" applyBorder="1"/>
    <xf numFmtId="0" fontId="21" fillId="0" borderId="8" xfId="0" applyFont="1" applyBorder="1" applyAlignment="1">
      <alignment horizontal="center"/>
    </xf>
    <xf numFmtId="0" fontId="20" fillId="0" borderId="8" xfId="0" applyFont="1" applyBorder="1" applyAlignment="1">
      <alignment wrapText="1"/>
    </xf>
    <xf numFmtId="165" fontId="20" fillId="0" borderId="8" xfId="4" applyNumberFormat="1" applyFont="1" applyBorder="1"/>
    <xf numFmtId="0" fontId="21" fillId="0" borderId="8" xfId="0" applyFont="1" applyBorder="1" applyAlignment="1">
      <alignment wrapText="1"/>
    </xf>
    <xf numFmtId="165" fontId="21" fillId="0" borderId="8" xfId="4" applyNumberFormat="1" applyFont="1" applyBorder="1"/>
    <xf numFmtId="165" fontId="20" fillId="0" borderId="8" xfId="0" applyNumberFormat="1" applyFont="1" applyBorder="1"/>
    <xf numFmtId="0" fontId="21" fillId="0" borderId="8" xfId="0" applyFont="1" applyBorder="1"/>
    <xf numFmtId="3" fontId="21" fillId="0" borderId="8" xfId="0" applyNumberFormat="1" applyFont="1" applyBorder="1" applyAlignment="1">
      <alignment horizontal="right"/>
    </xf>
    <xf numFmtId="165" fontId="20" fillId="0" borderId="8" xfId="0" applyNumberFormat="1" applyFont="1" applyBorder="1" applyAlignment="1">
      <alignment horizontal="right"/>
    </xf>
    <xf numFmtId="0" fontId="3" fillId="0" borderId="8" xfId="0" applyFont="1" applyBorder="1" applyAlignment="1">
      <alignment wrapText="1"/>
    </xf>
    <xf numFmtId="0" fontId="13" fillId="2" borderId="8" xfId="11" applyFont="1" applyFill="1" applyBorder="1" applyAlignment="1">
      <alignment horizontal="left" vertical="center" wrapText="1"/>
    </xf>
    <xf numFmtId="0" fontId="13" fillId="26" borderId="8" xfId="11" applyFont="1" applyFill="1" applyBorder="1" applyAlignment="1">
      <alignment horizontal="left" vertical="center" wrapText="1"/>
    </xf>
    <xf numFmtId="0" fontId="13" fillId="27" borderId="8" xfId="11" applyFont="1" applyFill="1" applyBorder="1" applyAlignment="1">
      <alignment horizontal="left" vertical="center" wrapText="1"/>
    </xf>
    <xf numFmtId="0" fontId="69" fillId="23" borderId="8" xfId="11" applyFont="1" applyFill="1" applyBorder="1" applyAlignment="1">
      <alignment horizontal="left" vertical="center" wrapText="1"/>
    </xf>
    <xf numFmtId="0" fontId="70" fillId="24" borderId="8" xfId="11" applyFont="1" applyFill="1" applyBorder="1" applyAlignment="1">
      <alignment horizontal="left" vertical="center" wrapText="1"/>
    </xf>
    <xf numFmtId="0" fontId="13" fillId="28" borderId="8" xfId="11" applyFont="1" applyFill="1" applyBorder="1" applyAlignment="1">
      <alignment horizontal="left" vertical="center" wrapText="1"/>
    </xf>
    <xf numFmtId="0" fontId="13" fillId="29" borderId="8" xfId="11" applyFont="1" applyFill="1" applyBorder="1" applyAlignment="1">
      <alignment horizontal="left" vertical="center" wrapText="1"/>
    </xf>
    <xf numFmtId="0" fontId="71" fillId="18" borderId="34" xfId="11" applyFont="1" applyFill="1" applyBorder="1" applyAlignment="1">
      <alignment horizontal="left" vertical="center" wrapText="1"/>
    </xf>
    <xf numFmtId="0" fontId="71" fillId="18" borderId="35" xfId="11" applyFont="1" applyFill="1" applyBorder="1" applyAlignment="1">
      <alignment horizontal="left" vertical="center" wrapText="1"/>
    </xf>
    <xf numFmtId="0" fontId="72" fillId="27" borderId="36" xfId="11" applyFont="1" applyFill="1" applyBorder="1" applyAlignment="1">
      <alignment horizontal="left" vertical="center" wrapText="1"/>
    </xf>
    <xf numFmtId="0" fontId="72" fillId="27" borderId="37" xfId="11" applyFont="1" applyFill="1" applyBorder="1" applyAlignment="1">
      <alignment horizontal="left" vertical="center" wrapText="1"/>
    </xf>
    <xf numFmtId="0" fontId="73" fillId="0" borderId="0" xfId="11" applyFont="1"/>
    <xf numFmtId="0" fontId="74" fillId="0" borderId="8" xfId="11" applyFont="1" applyBorder="1"/>
    <xf numFmtId="0" fontId="75" fillId="0" borderId="8" xfId="11" applyFont="1" applyBorder="1"/>
    <xf numFmtId="0" fontId="76" fillId="0" borderId="8" xfId="11" applyFont="1" applyFill="1" applyBorder="1"/>
    <xf numFmtId="14" fontId="74" fillId="0" borderId="8" xfId="11" applyNumberFormat="1" applyFont="1" applyBorder="1"/>
    <xf numFmtId="14" fontId="74" fillId="0" borderId="5" xfId="11" applyNumberFormat="1" applyFont="1" applyBorder="1"/>
    <xf numFmtId="2" fontId="74" fillId="0" borderId="5" xfId="11" applyNumberFormat="1" applyFont="1" applyBorder="1"/>
    <xf numFmtId="2" fontId="74" fillId="0" borderId="5" xfId="12" applyNumberFormat="1" applyFont="1" applyBorder="1"/>
    <xf numFmtId="10" fontId="74" fillId="0" borderId="5" xfId="12" applyNumberFormat="1" applyFont="1" applyBorder="1"/>
    <xf numFmtId="10" fontId="77" fillId="0" borderId="8" xfId="1" applyNumberFormat="1" applyFont="1" applyBorder="1"/>
    <xf numFmtId="0" fontId="76" fillId="0" borderId="8" xfId="11" applyFont="1" applyBorder="1"/>
    <xf numFmtId="2" fontId="78" fillId="0" borderId="5" xfId="11" applyNumberFormat="1" applyFont="1" applyBorder="1"/>
    <xf numFmtId="2" fontId="78" fillId="0" borderId="8" xfId="11" applyNumberFormat="1" applyFont="1" applyBorder="1"/>
    <xf numFmtId="2" fontId="73" fillId="0" borderId="5" xfId="11" applyNumberFormat="1" applyFont="1" applyBorder="1"/>
    <xf numFmtId="0" fontId="76" fillId="0" borderId="38" xfId="11" applyFont="1" applyFill="1" applyBorder="1"/>
    <xf numFmtId="2" fontId="75" fillId="0" borderId="38" xfId="11" applyNumberFormat="1" applyFont="1" applyBorder="1"/>
    <xf numFmtId="2" fontId="2" fillId="0" borderId="38" xfId="11" applyNumberFormat="1" applyFont="1" applyBorder="1"/>
    <xf numFmtId="0" fontId="1" fillId="0" borderId="0" xfId="11"/>
    <xf numFmtId="0" fontId="74" fillId="0" borderId="0" xfId="11" applyFont="1"/>
    <xf numFmtId="4" fontId="74" fillId="0" borderId="0" xfId="11" applyNumberFormat="1" applyFont="1"/>
    <xf numFmtId="0" fontId="14" fillId="2" borderId="1" xfId="0" applyFont="1" applyFill="1" applyBorder="1" applyAlignment="1"/>
    <xf numFmtId="0" fontId="0" fillId="0" borderId="1" xfId="0" applyBorder="1" applyAlignment="1"/>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4" xfId="3" applyFont="1" applyBorder="1" applyAlignment="1">
      <alignment horizontal="center" vertical="center"/>
    </xf>
    <xf numFmtId="3" fontId="8" fillId="0" borderId="2" xfId="3" applyNumberFormat="1" applyFont="1" applyBorder="1" applyAlignment="1">
      <alignment horizontal="left" vertical="center"/>
    </xf>
    <xf numFmtId="3" fontId="8" fillId="0" borderId="3" xfId="3" applyNumberFormat="1" applyFont="1" applyBorder="1" applyAlignment="1">
      <alignment horizontal="left" vertical="center"/>
    </xf>
    <xf numFmtId="3" fontId="8" fillId="0" borderId="4" xfId="3" applyNumberFormat="1" applyFont="1" applyBorder="1" applyAlignment="1">
      <alignment horizontal="left" vertical="center"/>
    </xf>
    <xf numFmtId="0" fontId="8" fillId="0" borderId="2" xfId="5" applyFont="1" applyBorder="1" applyAlignment="1">
      <alignment horizontal="left" vertical="center" wrapText="1"/>
    </xf>
    <xf numFmtId="0" fontId="8" fillId="0" borderId="3" xfId="5" applyFont="1" applyBorder="1" applyAlignment="1">
      <alignment horizontal="left" vertical="center"/>
    </xf>
    <xf numFmtId="0" fontId="8" fillId="0" borderId="4" xfId="5" applyFont="1" applyBorder="1" applyAlignment="1">
      <alignment horizontal="left" vertical="center"/>
    </xf>
    <xf numFmtId="3" fontId="8" fillId="0" borderId="2" xfId="3" applyNumberFormat="1" applyFont="1" applyBorder="1" applyAlignment="1">
      <alignment horizontal="left" vertical="top"/>
    </xf>
    <xf numFmtId="3" fontId="8" fillId="0" borderId="3" xfId="3" applyNumberFormat="1" applyFont="1" applyBorder="1" applyAlignment="1">
      <alignment horizontal="left" vertical="top"/>
    </xf>
    <xf numFmtId="3" fontId="8" fillId="0" borderId="4" xfId="3" applyNumberFormat="1" applyFont="1" applyBorder="1" applyAlignment="1">
      <alignment horizontal="left" vertical="top"/>
    </xf>
    <xf numFmtId="0" fontId="11" fillId="2" borderId="2" xfId="0" applyFont="1" applyFill="1" applyBorder="1" applyAlignment="1">
      <alignment horizontal="right"/>
    </xf>
    <xf numFmtId="0" fontId="11" fillId="0" borderId="3" xfId="0" applyFont="1" applyBorder="1" applyAlignment="1"/>
    <xf numFmtId="0" fontId="11" fillId="0" borderId="4" xfId="0" applyFont="1" applyBorder="1" applyAlignment="1"/>
    <xf numFmtId="0" fontId="0" fillId="0" borderId="3" xfId="0" applyBorder="1" applyAlignment="1"/>
    <xf numFmtId="0" fontId="0" fillId="0" borderId="4" xfId="0" applyBorder="1" applyAlignment="1"/>
    <xf numFmtId="0" fontId="15" fillId="2" borderId="2" xfId="0" applyFont="1" applyFill="1" applyBorder="1" applyAlignment="1">
      <alignment horizontal="right"/>
    </xf>
    <xf numFmtId="0" fontId="11" fillId="0" borderId="3" xfId="0" applyFont="1" applyBorder="1" applyAlignment="1">
      <alignment horizontal="right"/>
    </xf>
    <xf numFmtId="0" fontId="11" fillId="0" borderId="4" xfId="0" applyFont="1" applyBorder="1" applyAlignment="1">
      <alignment horizontal="right"/>
    </xf>
    <xf numFmtId="0" fontId="17" fillId="2" borderId="2" xfId="0" applyFont="1" applyFill="1" applyBorder="1" applyAlignment="1">
      <alignment horizontal="right"/>
    </xf>
    <xf numFmtId="0" fontId="17" fillId="2" borderId="3" xfId="0" applyFont="1" applyFill="1" applyBorder="1" applyAlignment="1">
      <alignment horizontal="right"/>
    </xf>
    <xf numFmtId="0" fontId="17" fillId="2" borderId="4" xfId="0" applyFont="1" applyFill="1" applyBorder="1" applyAlignment="1">
      <alignment horizontal="right"/>
    </xf>
    <xf numFmtId="0" fontId="19" fillId="2" borderId="2" xfId="0" applyFont="1" applyFill="1" applyBorder="1" applyAlignment="1">
      <alignment horizontal="right"/>
    </xf>
    <xf numFmtId="0" fontId="19" fillId="2" borderId="3" xfId="0" applyFont="1" applyFill="1" applyBorder="1" applyAlignment="1">
      <alignment horizontal="right"/>
    </xf>
    <xf numFmtId="0" fontId="19" fillId="2" borderId="4" xfId="0" applyFont="1" applyFill="1" applyBorder="1" applyAlignment="1">
      <alignment horizontal="right"/>
    </xf>
    <xf numFmtId="0" fontId="19" fillId="2" borderId="1" xfId="0" applyFont="1" applyFill="1" applyBorder="1" applyAlignment="1">
      <alignment horizontal="right"/>
    </xf>
    <xf numFmtId="0" fontId="7" fillId="2" borderId="2" xfId="0" applyFont="1" applyFill="1" applyBorder="1" applyAlignment="1">
      <alignment horizontal="right"/>
    </xf>
    <xf numFmtId="0" fontId="7" fillId="2" borderId="3" xfId="0" applyFont="1" applyFill="1" applyBorder="1" applyAlignment="1">
      <alignment horizontal="right"/>
    </xf>
    <xf numFmtId="0" fontId="33" fillId="2" borderId="4" xfId="0" applyFont="1" applyFill="1" applyBorder="1" applyAlignment="1">
      <alignment horizontal="right"/>
    </xf>
    <xf numFmtId="0" fontId="22" fillId="2" borderId="1" xfId="0" applyFont="1" applyFill="1" applyBorder="1" applyAlignment="1">
      <alignment horizontal="center" vertical="top" wrapText="1"/>
    </xf>
    <xf numFmtId="0" fontId="22" fillId="2" borderId="1" xfId="0" applyFont="1" applyFill="1" applyBorder="1" applyAlignment="1">
      <alignment vertical="top"/>
    </xf>
    <xf numFmtId="0" fontId="24" fillId="2" borderId="2" xfId="0" applyFont="1" applyFill="1" applyBorder="1" applyAlignment="1">
      <alignment horizontal="left" vertical="top"/>
    </xf>
    <xf numFmtId="0" fontId="24" fillId="2" borderId="3" xfId="0" applyFont="1" applyFill="1" applyBorder="1" applyAlignment="1">
      <alignment horizontal="left" vertical="top"/>
    </xf>
    <xf numFmtId="0" fontId="24" fillId="2" borderId="4" xfId="0" applyFont="1" applyFill="1" applyBorder="1" applyAlignment="1">
      <alignment horizontal="left" vertical="top"/>
    </xf>
    <xf numFmtId="0" fontId="26" fillId="7" borderId="2" xfId="0" applyFont="1" applyFill="1" applyBorder="1" applyAlignment="1">
      <alignment horizontal="left" wrapText="1"/>
    </xf>
    <xf numFmtId="0" fontId="26" fillId="7" borderId="3" xfId="0" applyFont="1" applyFill="1" applyBorder="1" applyAlignment="1">
      <alignment horizontal="left"/>
    </xf>
    <xf numFmtId="0" fontId="26" fillId="7" borderId="4" xfId="0" applyFont="1" applyFill="1" applyBorder="1" applyAlignment="1">
      <alignment horizontal="left"/>
    </xf>
    <xf numFmtId="0" fontId="27" fillId="9" borderId="2" xfId="0" applyFont="1" applyFill="1" applyBorder="1" applyAlignment="1">
      <alignment horizontal="right"/>
    </xf>
    <xf numFmtId="0" fontId="28" fillId="9" borderId="3" xfId="0" applyFont="1" applyFill="1" applyBorder="1" applyAlignment="1">
      <alignment horizontal="right"/>
    </xf>
    <xf numFmtId="0" fontId="28" fillId="9" borderId="4" xfId="0" applyFont="1" applyFill="1" applyBorder="1" applyAlignment="1">
      <alignment horizontal="right"/>
    </xf>
    <xf numFmtId="0" fontId="56" fillId="0" borderId="25" xfId="0" applyFont="1" applyBorder="1" applyAlignment="1">
      <alignment horizontal="center" vertical="center"/>
    </xf>
    <xf numFmtId="0" fontId="56" fillId="0" borderId="24" xfId="0" applyFont="1" applyBorder="1" applyAlignment="1">
      <alignment horizontal="center" vertical="center"/>
    </xf>
    <xf numFmtId="0" fontId="0" fillId="0" borderId="24" xfId="0" applyBorder="1" applyAlignment="1">
      <alignment horizontal="center" vertical="center"/>
    </xf>
    <xf numFmtId="0" fontId="0" fillId="0" borderId="24" xfId="0" applyBorder="1" applyAlignment="1"/>
    <xf numFmtId="0" fontId="0" fillId="0" borderId="26" xfId="0" applyBorder="1" applyAlignment="1"/>
    <xf numFmtId="0" fontId="0" fillId="0" borderId="27" xfId="0"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0" fillId="0" borderId="28" xfId="0" applyBorder="1" applyAlignment="1"/>
    <xf numFmtId="0" fontId="0" fillId="0" borderId="29" xfId="0" applyBorder="1" applyAlignment="1">
      <alignment horizontal="center" vertical="center"/>
    </xf>
    <xf numFmtId="0" fontId="0" fillId="0" borderId="30" xfId="0" applyBorder="1" applyAlignment="1">
      <alignment horizontal="center" vertical="center"/>
    </xf>
    <xf numFmtId="0" fontId="0" fillId="0" borderId="30" xfId="0" applyBorder="1" applyAlignment="1"/>
    <xf numFmtId="0" fontId="0" fillId="0" borderId="31" xfId="0" applyBorder="1" applyAlignment="1"/>
    <xf numFmtId="0" fontId="36" fillId="13" borderId="8" xfId="0" applyFont="1" applyFill="1" applyBorder="1" applyAlignment="1">
      <alignment horizontal="right"/>
    </xf>
    <xf numFmtId="0" fontId="0" fillId="0" borderId="8" xfId="0" applyBorder="1" applyAlignment="1">
      <alignment horizontal="right"/>
    </xf>
    <xf numFmtId="0" fontId="4" fillId="0" borderId="8" xfId="0" applyFont="1" applyFill="1" applyBorder="1" applyAlignment="1">
      <alignment vertical="top" wrapText="1"/>
    </xf>
    <xf numFmtId="0" fontId="38" fillId="0" borderId="8" xfId="0" applyFont="1" applyFill="1" applyBorder="1" applyAlignment="1">
      <alignment horizontal="left" vertical="top" wrapText="1" indent="5"/>
    </xf>
    <xf numFmtId="0" fontId="37" fillId="0" borderId="8" xfId="0" applyFont="1" applyFill="1" applyBorder="1" applyAlignment="1">
      <alignment horizontal="right" vertical="top" wrapText="1"/>
    </xf>
    <xf numFmtId="0" fontId="45" fillId="13" borderId="10" xfId="0" applyFont="1" applyFill="1" applyBorder="1" applyAlignment="1">
      <alignment horizontal="right"/>
    </xf>
    <xf numFmtId="0" fontId="45" fillId="13" borderId="11" xfId="0" applyFont="1" applyFill="1" applyBorder="1" applyAlignment="1">
      <alignment horizontal="right"/>
    </xf>
    <xf numFmtId="0" fontId="45" fillId="13" borderId="12" xfId="0" applyFont="1" applyFill="1" applyBorder="1" applyAlignment="1">
      <alignment horizontal="right"/>
    </xf>
    <xf numFmtId="0" fontId="49" fillId="0" borderId="17" xfId="0" applyFont="1" applyBorder="1" applyAlignment="1">
      <alignment horizontal="right" vertical="top" wrapText="1"/>
    </xf>
    <xf numFmtId="0" fontId="49" fillId="0" borderId="16" xfId="0" applyFont="1" applyBorder="1" applyAlignment="1">
      <alignment horizontal="right" vertical="top" wrapText="1"/>
    </xf>
    <xf numFmtId="0" fontId="49" fillId="0" borderId="15" xfId="0" applyFont="1" applyBorder="1" applyAlignment="1">
      <alignment horizontal="right" vertical="top" wrapText="1"/>
    </xf>
    <xf numFmtId="0" fontId="36" fillId="13" borderId="10" xfId="0" applyFont="1" applyFill="1" applyBorder="1" applyAlignment="1">
      <alignment wrapText="1"/>
    </xf>
    <xf numFmtId="0" fontId="36" fillId="13" borderId="11" xfId="0" applyFont="1" applyFill="1" applyBorder="1" applyAlignment="1">
      <alignment wrapText="1"/>
    </xf>
    <xf numFmtId="0" fontId="45" fillId="13" borderId="10" xfId="0" applyFont="1" applyFill="1" applyBorder="1" applyAlignment="1">
      <alignment horizontal="left" vertical="top" wrapText="1"/>
    </xf>
    <xf numFmtId="0" fontId="36" fillId="13" borderId="11" xfId="0" applyFont="1" applyFill="1" applyBorder="1" applyAlignment="1">
      <alignment horizontal="left" vertical="top" wrapText="1"/>
    </xf>
    <xf numFmtId="0" fontId="36" fillId="13" borderId="10" xfId="0" applyFont="1" applyFill="1" applyBorder="1" applyAlignment="1">
      <alignment horizontal="right" wrapText="1"/>
    </xf>
    <xf numFmtId="0" fontId="36" fillId="13" borderId="11" xfId="0" applyFont="1" applyFill="1" applyBorder="1" applyAlignment="1">
      <alignment horizontal="right" wrapText="1"/>
    </xf>
    <xf numFmtId="0" fontId="44" fillId="13" borderId="10" xfId="0" applyFont="1" applyFill="1" applyBorder="1" applyAlignment="1">
      <alignment horizontal="left"/>
    </xf>
    <xf numFmtId="0" fontId="44" fillId="13" borderId="11" xfId="0" applyFont="1" applyFill="1" applyBorder="1" applyAlignment="1">
      <alignment horizontal="left"/>
    </xf>
    <xf numFmtId="0" fontId="44" fillId="13" borderId="12" xfId="0" applyFont="1" applyFill="1" applyBorder="1" applyAlignment="1">
      <alignment horizontal="left"/>
    </xf>
    <xf numFmtId="0" fontId="68" fillId="0" borderId="18" xfId="0" applyFont="1" applyFill="1" applyBorder="1"/>
    <xf numFmtId="0" fontId="2" fillId="0" borderId="18" xfId="0" applyFont="1" applyBorder="1"/>
    <xf numFmtId="0" fontId="0" fillId="0" borderId="18" xfId="0" applyBorder="1" applyAlignment="1"/>
    <xf numFmtId="0" fontId="0" fillId="0" borderId="18" xfId="0" applyBorder="1" applyAlignment="1">
      <alignment horizontal="left"/>
    </xf>
    <xf numFmtId="0" fontId="7" fillId="2" borderId="19" xfId="0" applyFont="1" applyFill="1" applyBorder="1" applyAlignment="1">
      <alignment horizontal="left"/>
    </xf>
    <xf numFmtId="0" fontId="0" fillId="0" borderId="11" xfId="0" applyBorder="1" applyAlignment="1">
      <alignment horizontal="left"/>
    </xf>
    <xf numFmtId="0" fontId="0" fillId="0" borderId="12" xfId="0" applyBorder="1" applyAlignment="1">
      <alignment horizontal="left"/>
    </xf>
    <xf numFmtId="3" fontId="0" fillId="0" borderId="0" xfId="0" applyNumberFormat="1"/>
    <xf numFmtId="0" fontId="0" fillId="0" borderId="19" xfId="0" applyFill="1" applyBorder="1"/>
    <xf numFmtId="0" fontId="0" fillId="0" borderId="20" xfId="0" applyFill="1" applyBorder="1"/>
    <xf numFmtId="0" fontId="0" fillId="0" borderId="21" xfId="0" applyFill="1" applyBorder="1"/>
    <xf numFmtId="0" fontId="0" fillId="0" borderId="22" xfId="0" applyFill="1" applyBorder="1"/>
    <xf numFmtId="169" fontId="0" fillId="0" borderId="0" xfId="0" applyNumberFormat="1" applyFill="1"/>
    <xf numFmtId="0" fontId="0" fillId="0" borderId="5" xfId="0" applyFill="1" applyBorder="1"/>
    <xf numFmtId="3" fontId="0" fillId="0" borderId="20" xfId="0" applyNumberFormat="1" applyFill="1" applyBorder="1"/>
    <xf numFmtId="3" fontId="0" fillId="0" borderId="21" xfId="0" applyNumberFormat="1" applyFill="1" applyBorder="1"/>
    <xf numFmtId="3" fontId="0" fillId="0" borderId="22" xfId="0" applyNumberFormat="1" applyFill="1" applyBorder="1"/>
    <xf numFmtId="3" fontId="0" fillId="0" borderId="23" xfId="0" applyNumberFormat="1" applyFill="1" applyBorder="1"/>
    <xf numFmtId="3" fontId="0" fillId="0" borderId="24" xfId="0" applyNumberFormat="1" applyFill="1" applyBorder="1"/>
    <xf numFmtId="3" fontId="0" fillId="0" borderId="0" xfId="0" applyNumberFormat="1" applyFill="1"/>
    <xf numFmtId="1" fontId="0" fillId="0" borderId="20" xfId="0" applyNumberFormat="1" applyFill="1" applyBorder="1"/>
    <xf numFmtId="169" fontId="0" fillId="0" borderId="22" xfId="0" applyNumberFormat="1" applyFill="1" applyBorder="1"/>
    <xf numFmtId="169" fontId="0" fillId="0" borderId="18" xfId="0" applyNumberFormat="1" applyFill="1" applyBorder="1"/>
    <xf numFmtId="0" fontId="2" fillId="30" borderId="0" xfId="0" applyFont="1" applyFill="1"/>
    <xf numFmtId="3" fontId="2" fillId="0" borderId="0" xfId="0" applyNumberFormat="1" applyFont="1"/>
  </cellXfs>
  <cellStyles count="13">
    <cellStyle name="Comma 2" xfId="12"/>
    <cellStyle name="Komma" xfId="1" builtinId="3"/>
    <cellStyle name="Komma 2" xfId="4"/>
    <cellStyle name="Normal 2" xfId="11"/>
    <cellStyle name="Procent" xfId="2" builtinId="5"/>
    <cellStyle name="SAPBEXaggData 2" xfId="9"/>
    <cellStyle name="SAPBEXaggItem" xfId="8"/>
    <cellStyle name="SAPBEXstdData 2" xfId="7"/>
    <cellStyle name="SAPBEXstdItem" xfId="6"/>
    <cellStyle name="Standaard" xfId="0" builtinId="0"/>
    <cellStyle name="Standaard 2" xfId="3"/>
    <cellStyle name="Standaard 2 2" xfId="5"/>
    <cellStyle name="Standaard_Blad1"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U874"/>
  <sheetViews>
    <sheetView tabSelected="1" topLeftCell="A810" workbookViewId="0">
      <selection activeCell="B749" sqref="B749"/>
    </sheetView>
  </sheetViews>
  <sheetFormatPr defaultRowHeight="15"/>
  <cols>
    <col min="1" max="1" width="8.7109375" style="3" customWidth="1"/>
    <col min="2" max="2" width="69.85546875" style="3" customWidth="1"/>
    <col min="3" max="3" width="29.5703125" style="3" customWidth="1"/>
    <col min="4" max="4" width="20.28515625" style="3" customWidth="1"/>
    <col min="5" max="5" width="18.7109375" style="3" customWidth="1"/>
    <col min="6" max="6" width="20.7109375" style="3" customWidth="1"/>
    <col min="7" max="7" width="21.140625" style="3" customWidth="1"/>
    <col min="8" max="8" width="18.85546875" style="3" customWidth="1"/>
    <col min="9" max="11" width="12.7109375" style="3" bestFit="1" customWidth="1"/>
    <col min="12" max="13" width="9.140625" style="3"/>
    <col min="14" max="14" width="10" style="3" bestFit="1" customWidth="1"/>
    <col min="15" max="15" width="9.140625" style="3"/>
    <col min="16" max="16" width="11.5703125" style="3" customWidth="1"/>
    <col min="17" max="16384" width="9.140625" style="3"/>
  </cols>
  <sheetData>
    <row r="1" spans="1:5" ht="23.25">
      <c r="B1" s="184" t="s">
        <v>296</v>
      </c>
      <c r="C1" s="185"/>
      <c r="D1" s="185"/>
    </row>
    <row r="6" spans="1:5">
      <c r="A6" s="14" t="s">
        <v>0</v>
      </c>
      <c r="B6" s="14" t="s">
        <v>335</v>
      </c>
      <c r="C6" s="14" t="s">
        <v>336</v>
      </c>
    </row>
    <row r="8" spans="1:5" ht="60">
      <c r="B8" s="131"/>
      <c r="C8" s="131">
        <v>2012</v>
      </c>
      <c r="D8" s="186" t="s">
        <v>339</v>
      </c>
      <c r="E8" s="186" t="s">
        <v>340</v>
      </c>
    </row>
    <row r="9" spans="1:5">
      <c r="B9" s="131" t="s">
        <v>341</v>
      </c>
      <c r="C9" s="131">
        <v>23</v>
      </c>
      <c r="D9" s="131">
        <v>17</v>
      </c>
      <c r="E9" s="131">
        <v>2</v>
      </c>
    </row>
    <row r="10" spans="1:5">
      <c r="B10" s="131" t="s">
        <v>342</v>
      </c>
      <c r="C10" s="131">
        <v>39</v>
      </c>
      <c r="D10" s="131">
        <v>39</v>
      </c>
      <c r="E10" s="131" t="s">
        <v>343</v>
      </c>
    </row>
    <row r="11" spans="1:5">
      <c r="B11" s="131" t="s">
        <v>344</v>
      </c>
      <c r="C11" s="131">
        <v>56</v>
      </c>
      <c r="D11" s="131">
        <v>54</v>
      </c>
      <c r="E11" s="131">
        <v>1</v>
      </c>
    </row>
    <row r="12" spans="1:5">
      <c r="B12" s="133" t="s">
        <v>345</v>
      </c>
      <c r="C12" s="133">
        <v>118</v>
      </c>
      <c r="D12" s="133">
        <v>110</v>
      </c>
      <c r="E12" s="133">
        <v>3</v>
      </c>
    </row>
    <row r="13" spans="1:5">
      <c r="B13" s="131" t="s">
        <v>343</v>
      </c>
      <c r="C13" s="131" t="s">
        <v>343</v>
      </c>
      <c r="D13" s="131" t="s">
        <v>343</v>
      </c>
      <c r="E13" s="131" t="s">
        <v>343</v>
      </c>
    </row>
    <row r="14" spans="1:5">
      <c r="B14" s="131" t="s">
        <v>346</v>
      </c>
      <c r="C14" s="131">
        <v>5</v>
      </c>
      <c r="D14" s="131">
        <v>4</v>
      </c>
      <c r="E14" s="131" t="s">
        <v>347</v>
      </c>
    </row>
    <row r="15" spans="1:5">
      <c r="B15" s="157"/>
      <c r="C15" s="157"/>
      <c r="D15" s="157"/>
      <c r="E15" s="157"/>
    </row>
    <row r="17" spans="1:8">
      <c r="A17" s="14" t="s">
        <v>0</v>
      </c>
      <c r="B17" s="14" t="s">
        <v>337</v>
      </c>
      <c r="C17" s="14" t="s">
        <v>338</v>
      </c>
    </row>
    <row r="19" spans="1:8">
      <c r="B19" s="1" t="s">
        <v>348</v>
      </c>
      <c r="C19"/>
      <c r="D19"/>
      <c r="E19"/>
      <c r="F19"/>
      <c r="G19"/>
      <c r="H19"/>
    </row>
    <row r="20" spans="1:8">
      <c r="B20" s="1"/>
      <c r="C20"/>
      <c r="D20"/>
      <c r="E20"/>
      <c r="F20"/>
      <c r="G20"/>
      <c r="H20"/>
    </row>
    <row r="21" spans="1:8">
      <c r="B21" s="131"/>
      <c r="C21" s="133">
        <v>2010</v>
      </c>
      <c r="D21" s="133">
        <v>2011</v>
      </c>
      <c r="E21" s="133">
        <v>2012</v>
      </c>
      <c r="F21" s="133">
        <v>2013</v>
      </c>
      <c r="G21" s="133">
        <v>2014</v>
      </c>
      <c r="H21" s="115">
        <v>2015</v>
      </c>
    </row>
    <row r="22" spans="1:8">
      <c r="B22" s="131" t="s">
        <v>349</v>
      </c>
      <c r="C22" s="131">
        <v>7.23</v>
      </c>
      <c r="D22" s="131">
        <v>6.55</v>
      </c>
      <c r="E22" s="131">
        <v>6.64</v>
      </c>
      <c r="F22" s="131">
        <v>6.75</v>
      </c>
      <c r="G22" s="131">
        <v>6.81</v>
      </c>
      <c r="H22" s="145">
        <v>6.85</v>
      </c>
    </row>
    <row r="23" spans="1:8">
      <c r="B23" s="131" t="s">
        <v>350</v>
      </c>
      <c r="C23" s="131">
        <v>4.7300000000000004</v>
      </c>
      <c r="D23" s="131">
        <v>4.57</v>
      </c>
      <c r="E23" s="131">
        <v>4.6900000000000004</v>
      </c>
      <c r="F23" s="131">
        <v>4.71</v>
      </c>
      <c r="G23" s="131">
        <v>4.7300000000000004</v>
      </c>
      <c r="H23" s="145">
        <v>4.6500000000000004</v>
      </c>
    </row>
    <row r="24" spans="1:8">
      <c r="B24" s="131" t="s">
        <v>345</v>
      </c>
      <c r="C24" s="131">
        <v>11.95</v>
      </c>
      <c r="D24" s="131">
        <v>11.12</v>
      </c>
      <c r="E24" s="131">
        <v>11.33</v>
      </c>
      <c r="F24" s="131">
        <v>11.46</v>
      </c>
      <c r="G24" s="131">
        <v>11.54</v>
      </c>
      <c r="H24" s="187">
        <v>11.5</v>
      </c>
    </row>
    <row r="25" spans="1:8">
      <c r="B25" s="131" t="s">
        <v>351</v>
      </c>
      <c r="C25" s="131">
        <v>4.9000000000000004</v>
      </c>
      <c r="D25" s="131">
        <v>4.5</v>
      </c>
      <c r="E25" s="131">
        <v>4.7</v>
      </c>
      <c r="F25" s="131">
        <v>4.7</v>
      </c>
      <c r="G25" s="131">
        <v>4.5999999999999996</v>
      </c>
      <c r="H25" s="145">
        <v>4.5999999999999996</v>
      </c>
    </row>
    <row r="27" spans="1:8">
      <c r="A27" s="14" t="s">
        <v>0</v>
      </c>
      <c r="B27" s="14" t="s">
        <v>633</v>
      </c>
      <c r="C27" s="14" t="s">
        <v>338</v>
      </c>
    </row>
    <row r="29" spans="1:8" customFormat="1">
      <c r="A29" s="3"/>
      <c r="B29" s="388" t="s">
        <v>79</v>
      </c>
      <c r="C29" s="388" t="s">
        <v>608</v>
      </c>
      <c r="D29" s="388" t="s">
        <v>609</v>
      </c>
    </row>
    <row r="30" spans="1:8" customFormat="1">
      <c r="A30" s="3"/>
      <c r="B30" s="389" t="s">
        <v>42</v>
      </c>
      <c r="C30" s="189"/>
      <c r="D30" s="189"/>
    </row>
    <row r="31" spans="1:8" customFormat="1">
      <c r="A31" s="3"/>
      <c r="B31" s="189" t="s">
        <v>610</v>
      </c>
      <c r="C31" s="391">
        <v>24.2</v>
      </c>
      <c r="D31" s="189" t="s">
        <v>611</v>
      </c>
    </row>
    <row r="32" spans="1:8" customFormat="1">
      <c r="A32" s="3"/>
      <c r="B32" s="189" t="s">
        <v>612</v>
      </c>
      <c r="C32" s="391">
        <v>42</v>
      </c>
      <c r="D32" s="189" t="s">
        <v>613</v>
      </c>
    </row>
    <row r="33" spans="1:4" customFormat="1">
      <c r="A33" s="3"/>
      <c r="B33" s="389" t="s">
        <v>43</v>
      </c>
      <c r="C33" s="391"/>
      <c r="D33" s="189"/>
    </row>
    <row r="34" spans="1:4" customFormat="1">
      <c r="A34" s="3"/>
      <c r="B34" s="189" t="s">
        <v>614</v>
      </c>
      <c r="C34" s="391">
        <v>25.2</v>
      </c>
      <c r="D34" s="189" t="s">
        <v>615</v>
      </c>
    </row>
    <row r="35" spans="1:4" customFormat="1">
      <c r="A35" s="3"/>
      <c r="B35" s="189" t="s">
        <v>616</v>
      </c>
      <c r="C35" s="391">
        <v>42.9</v>
      </c>
      <c r="D35" s="390" t="s">
        <v>617</v>
      </c>
    </row>
    <row r="36" spans="1:4" customFormat="1">
      <c r="A36" s="3"/>
      <c r="B36" s="189" t="s">
        <v>618</v>
      </c>
      <c r="C36" s="391">
        <v>27.5</v>
      </c>
      <c r="D36" s="189" t="s">
        <v>619</v>
      </c>
    </row>
    <row r="37" spans="1:4" customFormat="1">
      <c r="A37" s="3"/>
      <c r="B37" s="389" t="s">
        <v>69</v>
      </c>
      <c r="C37" s="391"/>
      <c r="D37" s="189"/>
    </row>
    <row r="38" spans="1:4" customFormat="1">
      <c r="A38" s="3"/>
      <c r="B38" s="189" t="s">
        <v>620</v>
      </c>
      <c r="C38" s="391">
        <v>160.9</v>
      </c>
      <c r="D38" s="189" t="s">
        <v>621</v>
      </c>
    </row>
    <row r="39" spans="1:4" customFormat="1">
      <c r="A39" s="3"/>
      <c r="B39" s="389" t="s">
        <v>45</v>
      </c>
      <c r="C39" s="391"/>
      <c r="D39" s="189"/>
    </row>
    <row r="40" spans="1:4" customFormat="1">
      <c r="A40" s="3"/>
      <c r="B40" s="189" t="s">
        <v>614</v>
      </c>
      <c r="C40" s="391">
        <v>25.9</v>
      </c>
      <c r="D40" s="189" t="s">
        <v>622</v>
      </c>
    </row>
    <row r="41" spans="1:4" customFormat="1">
      <c r="A41" s="3"/>
      <c r="B41" s="189" t="s">
        <v>234</v>
      </c>
      <c r="C41" s="391">
        <v>36.299999999999997</v>
      </c>
      <c r="D41" s="189" t="s">
        <v>623</v>
      </c>
    </row>
    <row r="42" spans="1:4" customFormat="1">
      <c r="A42" s="3"/>
      <c r="B42" s="389" t="s">
        <v>46</v>
      </c>
      <c r="C42" s="391"/>
      <c r="D42" s="189"/>
    </row>
    <row r="43" spans="1:4" customFormat="1">
      <c r="A43" s="3"/>
      <c r="B43" s="189" t="s">
        <v>624</v>
      </c>
      <c r="C43" s="391">
        <v>45.5</v>
      </c>
      <c r="D43" s="189" t="s">
        <v>625</v>
      </c>
    </row>
    <row r="44" spans="1:4" customFormat="1">
      <c r="A44" s="3"/>
      <c r="B44" s="389" t="s">
        <v>47</v>
      </c>
      <c r="C44" s="391"/>
      <c r="D44" s="189"/>
    </row>
    <row r="45" spans="1:4" customFormat="1">
      <c r="A45" s="3"/>
      <c r="B45" s="189" t="s">
        <v>614</v>
      </c>
      <c r="C45" s="391">
        <v>12.7</v>
      </c>
      <c r="D45" s="189" t="s">
        <v>626</v>
      </c>
    </row>
    <row r="46" spans="1:4" customFormat="1">
      <c r="A46" s="3"/>
      <c r="B46" s="389" t="s">
        <v>48</v>
      </c>
      <c r="C46" s="391"/>
      <c r="D46" s="189"/>
    </row>
    <row r="47" spans="1:4" customFormat="1">
      <c r="A47" s="3"/>
      <c r="B47" s="189" t="s">
        <v>614</v>
      </c>
      <c r="C47" s="391">
        <v>48.4</v>
      </c>
      <c r="D47" s="189" t="s">
        <v>627</v>
      </c>
    </row>
    <row r="48" spans="1:4" customFormat="1">
      <c r="A48" s="3"/>
      <c r="B48" s="189" t="s">
        <v>628</v>
      </c>
      <c r="C48" s="391">
        <v>66.7</v>
      </c>
      <c r="D48" s="189" t="s">
        <v>629</v>
      </c>
    </row>
    <row r="49" spans="1:7" customFormat="1">
      <c r="A49" s="3"/>
      <c r="B49" s="389" t="s">
        <v>49</v>
      </c>
      <c r="C49" s="391"/>
      <c r="D49" s="189"/>
    </row>
    <row r="50" spans="1:7" customFormat="1">
      <c r="A50" s="3"/>
      <c r="B50" s="189" t="s">
        <v>614</v>
      </c>
      <c r="C50" s="391">
        <v>70.5</v>
      </c>
      <c r="D50" s="189" t="s">
        <v>630</v>
      </c>
    </row>
    <row r="51" spans="1:7" customFormat="1">
      <c r="A51" s="3"/>
    </row>
    <row r="52" spans="1:7" customFormat="1">
      <c r="A52" s="3"/>
      <c r="B52" t="s">
        <v>631</v>
      </c>
    </row>
    <row r="53" spans="1:7" customFormat="1">
      <c r="A53" s="3"/>
      <c r="B53" t="s">
        <v>632</v>
      </c>
    </row>
    <row r="56" spans="1:7" s="14" customFormat="1">
      <c r="A56" s="14" t="s">
        <v>0</v>
      </c>
      <c r="B56" s="14" t="s">
        <v>1</v>
      </c>
      <c r="C56" s="14" t="s">
        <v>297</v>
      </c>
    </row>
    <row r="57" spans="1:7" s="4" customFormat="1">
      <c r="A57" s="3"/>
      <c r="B57" s="5" t="s">
        <v>39</v>
      </c>
      <c r="C57" s="6">
        <v>2011</v>
      </c>
      <c r="D57" s="6">
        <v>2012</v>
      </c>
      <c r="E57" s="6">
        <v>2013</v>
      </c>
      <c r="F57" s="6">
        <v>2014</v>
      </c>
      <c r="G57" s="6">
        <v>2015</v>
      </c>
    </row>
    <row r="58" spans="1:7" s="4" customFormat="1">
      <c r="A58" s="3"/>
      <c r="B58" s="7" t="s">
        <v>40</v>
      </c>
      <c r="C58" s="8">
        <v>380</v>
      </c>
      <c r="D58" s="8">
        <v>351</v>
      </c>
      <c r="E58" s="8">
        <v>358</v>
      </c>
      <c r="F58" s="8">
        <v>346</v>
      </c>
      <c r="G58" s="8">
        <v>347.238</v>
      </c>
    </row>
    <row r="59" spans="1:7" s="4" customFormat="1">
      <c r="A59" s="3"/>
      <c r="B59" s="7" t="s">
        <v>41</v>
      </c>
      <c r="C59" s="8">
        <v>2714</v>
      </c>
      <c r="D59" s="8">
        <v>2619</v>
      </c>
      <c r="E59" s="8">
        <v>2666</v>
      </c>
      <c r="F59" s="8">
        <v>2648</v>
      </c>
      <c r="G59" s="8">
        <v>2694.8150000000001</v>
      </c>
    </row>
    <row r="60" spans="1:7" s="4" customFormat="1">
      <c r="A60" s="3"/>
      <c r="B60" s="7" t="s">
        <v>42</v>
      </c>
      <c r="C60" s="8">
        <v>9128</v>
      </c>
      <c r="D60" s="8">
        <v>9577</v>
      </c>
      <c r="E60" s="8">
        <v>6222</v>
      </c>
      <c r="F60" s="8">
        <v>6694</v>
      </c>
      <c r="G60" s="8">
        <v>7680.0559999999996</v>
      </c>
    </row>
    <row r="61" spans="1:7" s="4" customFormat="1">
      <c r="A61" s="3"/>
      <c r="B61" s="7" t="s">
        <v>43</v>
      </c>
      <c r="C61" s="8">
        <v>9695</v>
      </c>
      <c r="D61" s="8">
        <v>9186</v>
      </c>
      <c r="E61" s="8">
        <v>8803</v>
      </c>
      <c r="F61" s="8">
        <v>9036</v>
      </c>
      <c r="G61" s="8">
        <v>8820.0460000000003</v>
      </c>
    </row>
    <row r="62" spans="1:7" s="4" customFormat="1">
      <c r="A62" s="3"/>
      <c r="B62" s="7" t="s">
        <v>44</v>
      </c>
      <c r="C62" s="8">
        <v>30531</v>
      </c>
      <c r="D62" s="8">
        <v>29857</v>
      </c>
      <c r="E62" s="8">
        <v>30358</v>
      </c>
      <c r="F62" s="8">
        <v>31598</v>
      </c>
      <c r="G62" s="8">
        <v>30991.919999999998</v>
      </c>
    </row>
    <row r="63" spans="1:7" s="4" customFormat="1">
      <c r="A63" s="3"/>
      <c r="B63" s="7" t="s">
        <v>45</v>
      </c>
      <c r="C63" s="8">
        <v>13112</v>
      </c>
      <c r="D63" s="8">
        <v>12386</v>
      </c>
      <c r="E63" s="8">
        <v>12172</v>
      </c>
      <c r="F63" s="8">
        <v>11968</v>
      </c>
      <c r="G63" s="8">
        <v>11928.337</v>
      </c>
    </row>
    <row r="64" spans="1:7" s="4" customFormat="1">
      <c r="A64" s="3"/>
      <c r="B64" s="7" t="s">
        <v>46</v>
      </c>
      <c r="C64" s="8">
        <v>3869</v>
      </c>
      <c r="D64" s="8">
        <v>3758</v>
      </c>
      <c r="E64" s="8">
        <v>3838</v>
      </c>
      <c r="F64" s="8">
        <v>3920</v>
      </c>
      <c r="G64" s="8">
        <v>3962.174</v>
      </c>
    </row>
    <row r="65" spans="1:7" s="4" customFormat="1">
      <c r="A65" s="3"/>
      <c r="B65" s="7" t="s">
        <v>47</v>
      </c>
      <c r="C65" s="8">
        <v>2259</v>
      </c>
      <c r="D65" s="8">
        <v>2156</v>
      </c>
      <c r="E65" s="8">
        <v>2186</v>
      </c>
      <c r="F65" s="8">
        <v>2254</v>
      </c>
      <c r="G65" s="8">
        <v>2279.3980000000001</v>
      </c>
    </row>
    <row r="66" spans="1:7" s="4" customFormat="1">
      <c r="A66" s="3"/>
      <c r="B66" s="7" t="s">
        <v>48</v>
      </c>
      <c r="C66" s="8">
        <v>26255</v>
      </c>
      <c r="D66" s="8">
        <v>26433</v>
      </c>
      <c r="E66" s="8">
        <v>29348</v>
      </c>
      <c r="F66" s="8">
        <v>28139</v>
      </c>
      <c r="G66" s="8">
        <v>27459.734</v>
      </c>
    </row>
    <row r="67" spans="1:7" s="4" customFormat="1">
      <c r="A67" s="3"/>
      <c r="B67" s="7" t="s">
        <v>49</v>
      </c>
      <c r="C67" s="8">
        <v>4189</v>
      </c>
      <c r="D67" s="8">
        <v>4020</v>
      </c>
      <c r="E67" s="8">
        <v>4056</v>
      </c>
      <c r="F67" s="8">
        <v>3957</v>
      </c>
      <c r="G67" s="8">
        <v>4080.9929999999999</v>
      </c>
    </row>
    <row r="68" spans="1:7" s="4" customFormat="1">
      <c r="A68" s="3"/>
      <c r="B68" s="7" t="s">
        <v>50</v>
      </c>
      <c r="C68" s="8">
        <v>1630</v>
      </c>
      <c r="D68" s="8">
        <v>1627</v>
      </c>
      <c r="E68" s="8">
        <v>1635</v>
      </c>
      <c r="F68" s="8">
        <v>1603</v>
      </c>
      <c r="G68" s="8">
        <v>1568.796</v>
      </c>
    </row>
    <row r="69" spans="1:7" s="4" customFormat="1">
      <c r="A69" s="3"/>
      <c r="B69" s="7" t="s">
        <v>51</v>
      </c>
      <c r="C69" s="8">
        <v>7232</v>
      </c>
      <c r="D69" s="8">
        <v>7128</v>
      </c>
      <c r="E69" s="8">
        <v>7192</v>
      </c>
      <c r="F69" s="8">
        <v>7324</v>
      </c>
      <c r="G69" s="8">
        <v>7336.7460000000001</v>
      </c>
    </row>
    <row r="70" spans="1:7" s="4" customFormat="1">
      <c r="A70" s="3"/>
      <c r="B70" s="9" t="s">
        <v>52</v>
      </c>
      <c r="C70" s="10">
        <f>SUM(C58:C69)</f>
        <v>110994</v>
      </c>
      <c r="D70" s="10">
        <f>SUM(D58:D69)</f>
        <v>109098</v>
      </c>
      <c r="E70" s="10">
        <f>SUM(E58:E69)</f>
        <v>108834</v>
      </c>
      <c r="F70" s="10">
        <f>SUM(F58:F69)</f>
        <v>109487</v>
      </c>
      <c r="G70" s="10">
        <f>SUM(G58:G69)</f>
        <v>109150.253</v>
      </c>
    </row>
    <row r="71" spans="1:7" s="4" customFormat="1">
      <c r="A71" s="3"/>
      <c r="B71" s="11"/>
      <c r="C71" s="12"/>
      <c r="D71" s="12"/>
      <c r="E71" s="12"/>
      <c r="F71" s="12"/>
      <c r="G71" s="13" t="s">
        <v>53</v>
      </c>
    </row>
    <row r="72" spans="1:7" s="4" customFormat="1">
      <c r="A72" s="3"/>
      <c r="D72" s="3"/>
    </row>
    <row r="73" spans="1:7" s="14" customFormat="1">
      <c r="A73" s="14" t="s">
        <v>0</v>
      </c>
      <c r="B73" s="14" t="s">
        <v>2</v>
      </c>
      <c r="C73" s="14" t="s">
        <v>298</v>
      </c>
    </row>
    <row r="74" spans="1:7" s="4" customFormat="1">
      <c r="A74" s="3"/>
      <c r="B74" s="1"/>
      <c r="C74"/>
      <c r="D74"/>
      <c r="E74"/>
      <c r="F74"/>
      <c r="G74"/>
    </row>
    <row r="75" spans="1:7" s="4" customFormat="1">
      <c r="A75" s="3"/>
      <c r="B75" s="15" t="s">
        <v>54</v>
      </c>
      <c r="C75" s="16">
        <v>2011</v>
      </c>
      <c r="D75" s="16">
        <v>2012</v>
      </c>
      <c r="E75" s="16">
        <v>2013</v>
      </c>
      <c r="F75" s="16">
        <v>2014</v>
      </c>
      <c r="G75" s="16">
        <v>2015</v>
      </c>
    </row>
    <row r="76" spans="1:7" s="4" customFormat="1">
      <c r="A76" s="3"/>
      <c r="B76" s="17"/>
      <c r="C76" s="18">
        <v>40492</v>
      </c>
      <c r="D76" s="19">
        <v>40222</v>
      </c>
      <c r="E76" s="19">
        <v>39795.74</v>
      </c>
      <c r="F76" s="19">
        <v>39032</v>
      </c>
      <c r="G76" s="19">
        <v>38998</v>
      </c>
    </row>
    <row r="77" spans="1:7" s="4" customFormat="1">
      <c r="A77" s="3"/>
      <c r="B77" s="314"/>
      <c r="C77" s="315"/>
      <c r="D77" s="315"/>
      <c r="E77" s="315"/>
      <c r="F77" s="315"/>
      <c r="G77" s="316"/>
    </row>
    <row r="78" spans="1:7" s="4" customFormat="1">
      <c r="A78" s="3"/>
      <c r="B78" s="15" t="s">
        <v>55</v>
      </c>
      <c r="C78" s="16">
        <v>2011</v>
      </c>
      <c r="D78" s="16">
        <v>2012</v>
      </c>
      <c r="E78" s="16">
        <v>2013</v>
      </c>
      <c r="F78" s="16">
        <v>2014</v>
      </c>
      <c r="G78" s="16">
        <v>2015</v>
      </c>
    </row>
    <row r="79" spans="1:7" s="4" customFormat="1">
      <c r="A79" s="3"/>
      <c r="B79" s="17"/>
      <c r="C79" s="19">
        <v>63509</v>
      </c>
      <c r="D79" s="19">
        <v>60714</v>
      </c>
      <c r="E79" s="19">
        <v>59445</v>
      </c>
      <c r="F79" s="19">
        <v>58016</v>
      </c>
      <c r="G79" s="19">
        <v>56458</v>
      </c>
    </row>
    <row r="80" spans="1:7" s="4" customFormat="1">
      <c r="A80" s="3"/>
      <c r="B80" s="317" t="s">
        <v>56</v>
      </c>
      <c r="C80" s="318"/>
      <c r="D80" s="318"/>
      <c r="E80" s="318"/>
      <c r="F80" s="318"/>
      <c r="G80" s="319"/>
    </row>
    <row r="81" spans="1:7" s="4" customFormat="1">
      <c r="A81" s="3"/>
      <c r="B81" s="15" t="s">
        <v>57</v>
      </c>
      <c r="C81" s="16">
        <v>2011</v>
      </c>
      <c r="D81" s="16">
        <v>2012</v>
      </c>
      <c r="E81" s="16">
        <v>2013</v>
      </c>
      <c r="F81" s="16">
        <v>2014</v>
      </c>
      <c r="G81" s="16">
        <v>2015</v>
      </c>
    </row>
    <row r="82" spans="1:7" s="4" customFormat="1">
      <c r="A82" s="3"/>
      <c r="B82" s="20"/>
      <c r="C82" s="21">
        <v>63235</v>
      </c>
      <c r="D82" s="21">
        <v>63778</v>
      </c>
      <c r="E82" s="22">
        <v>63451</v>
      </c>
      <c r="F82" s="22">
        <v>62364</v>
      </c>
      <c r="G82" s="22">
        <v>60890</v>
      </c>
    </row>
    <row r="83" spans="1:7" s="4" customFormat="1">
      <c r="A83" s="3"/>
      <c r="B83" s="320" t="s">
        <v>58</v>
      </c>
      <c r="C83" s="321"/>
      <c r="D83" s="321"/>
      <c r="E83" s="321"/>
      <c r="F83" s="321"/>
      <c r="G83" s="322"/>
    </row>
    <row r="84" spans="1:7" s="4" customFormat="1">
      <c r="A84" s="3"/>
      <c r="B84" s="15" t="s">
        <v>59</v>
      </c>
      <c r="C84" s="16">
        <v>2011</v>
      </c>
      <c r="D84" s="16">
        <v>2012</v>
      </c>
      <c r="E84" s="16">
        <v>2013</v>
      </c>
      <c r="F84" s="16">
        <v>2014</v>
      </c>
      <c r="G84" s="16">
        <v>2015</v>
      </c>
    </row>
    <row r="85" spans="1:7" s="4" customFormat="1">
      <c r="A85" s="3"/>
      <c r="B85" s="23" t="s">
        <v>60</v>
      </c>
      <c r="C85" s="24">
        <v>779.92</v>
      </c>
      <c r="D85" s="24">
        <v>790</v>
      </c>
      <c r="E85" s="25">
        <v>801</v>
      </c>
      <c r="F85" s="25">
        <v>836.6</v>
      </c>
      <c r="G85" s="26">
        <v>831</v>
      </c>
    </row>
    <row r="86" spans="1:7" s="4" customFormat="1">
      <c r="A86" s="3"/>
      <c r="B86" s="23" t="s">
        <v>51</v>
      </c>
      <c r="C86" s="24">
        <v>2230</v>
      </c>
      <c r="D86" s="24">
        <v>2194</v>
      </c>
      <c r="E86" s="25">
        <v>2183</v>
      </c>
      <c r="F86" s="25">
        <v>2170</v>
      </c>
      <c r="G86" s="25">
        <v>2169</v>
      </c>
    </row>
    <row r="87" spans="1:7" s="4" customFormat="1">
      <c r="A87" s="3"/>
      <c r="B87" s="27" t="s">
        <v>52</v>
      </c>
      <c r="C87" s="28">
        <v>3009.92</v>
      </c>
      <c r="D87" s="28">
        <v>2984</v>
      </c>
      <c r="E87" s="28">
        <v>2984</v>
      </c>
      <c r="F87" s="28">
        <f>SUM(F85:F86)</f>
        <v>3006.6</v>
      </c>
      <c r="G87" s="28">
        <f>SUM(G85:G86)</f>
        <v>3000</v>
      </c>
    </row>
    <row r="88" spans="1:7" s="4" customFormat="1">
      <c r="A88" s="3"/>
      <c r="B88" s="23"/>
      <c r="C88" s="24"/>
      <c r="D88" s="24"/>
      <c r="E88" s="25"/>
      <c r="F88" s="25"/>
      <c r="G88" s="25"/>
    </row>
    <row r="89" spans="1:7" s="4" customFormat="1">
      <c r="A89" s="3"/>
      <c r="B89" s="15" t="s">
        <v>61</v>
      </c>
      <c r="C89" s="16">
        <v>2011</v>
      </c>
      <c r="D89" s="16">
        <v>2012</v>
      </c>
      <c r="E89" s="16">
        <v>2013</v>
      </c>
      <c r="F89" s="16">
        <v>2014</v>
      </c>
      <c r="G89" s="16">
        <v>2015</v>
      </c>
    </row>
    <row r="90" spans="1:7" s="4" customFormat="1">
      <c r="A90" s="3"/>
      <c r="B90" s="29"/>
      <c r="C90" s="30">
        <v>583.5</v>
      </c>
      <c r="D90" s="30">
        <v>632.79999999999995</v>
      </c>
      <c r="E90" s="31">
        <v>664.9</v>
      </c>
      <c r="F90" s="31">
        <v>686</v>
      </c>
      <c r="G90" s="31">
        <v>760</v>
      </c>
    </row>
    <row r="91" spans="1:7" s="4" customFormat="1">
      <c r="A91" s="3"/>
      <c r="B91" s="323" t="s">
        <v>62</v>
      </c>
      <c r="C91" s="324"/>
      <c r="D91" s="324"/>
      <c r="E91" s="324"/>
      <c r="F91" s="324"/>
      <c r="G91" s="325"/>
    </row>
    <row r="92" spans="1:7" s="4" customFormat="1">
      <c r="A92" s="3"/>
      <c r="B92" s="32"/>
      <c r="C92" s="33"/>
      <c r="D92" s="33"/>
      <c r="E92" s="33"/>
      <c r="F92" s="33"/>
      <c r="G92" s="13" t="s">
        <v>63</v>
      </c>
    </row>
    <row r="93" spans="1:7" s="4" customFormat="1">
      <c r="A93" s="3"/>
      <c r="B93" s="3"/>
      <c r="D93" s="3"/>
    </row>
    <row r="94" spans="1:7" s="14" customFormat="1">
      <c r="A94" s="14" t="s">
        <v>0</v>
      </c>
      <c r="B94" s="14" t="s">
        <v>3</v>
      </c>
      <c r="C94" s="14" t="s">
        <v>298</v>
      </c>
    </row>
    <row r="95" spans="1:7" s="4" customFormat="1">
      <c r="A95" s="3"/>
      <c r="B95" s="1"/>
      <c r="C95"/>
      <c r="D95"/>
      <c r="E95"/>
      <c r="F95"/>
      <c r="G95"/>
    </row>
    <row r="96" spans="1:7" s="4" customFormat="1">
      <c r="A96" s="3"/>
      <c r="B96" s="34"/>
      <c r="C96" s="34" t="s">
        <v>64</v>
      </c>
      <c r="D96" s="34" t="s">
        <v>65</v>
      </c>
      <c r="E96" s="34" t="s">
        <v>66</v>
      </c>
      <c r="F96" s="34" t="s">
        <v>67</v>
      </c>
    </row>
    <row r="97" spans="1:6" s="4" customFormat="1">
      <c r="A97" s="3"/>
      <c r="B97" s="35" t="s">
        <v>40</v>
      </c>
      <c r="C97" s="36">
        <v>3</v>
      </c>
      <c r="D97" s="37"/>
      <c r="E97" s="37"/>
      <c r="F97" s="36">
        <v>3</v>
      </c>
    </row>
    <row r="98" spans="1:6" s="4" customFormat="1">
      <c r="A98" s="3"/>
      <c r="B98" s="35" t="s">
        <v>68</v>
      </c>
      <c r="C98" s="36">
        <v>86</v>
      </c>
      <c r="D98" s="36">
        <v>9</v>
      </c>
      <c r="E98" s="36">
        <v>10</v>
      </c>
      <c r="F98" s="36">
        <v>105</v>
      </c>
    </row>
    <row r="99" spans="1:6" s="4" customFormat="1">
      <c r="A99" s="3"/>
      <c r="B99" s="35" t="s">
        <v>42</v>
      </c>
      <c r="C99" s="36">
        <v>260</v>
      </c>
      <c r="D99" s="36">
        <v>52</v>
      </c>
      <c r="E99" s="36">
        <v>11</v>
      </c>
      <c r="F99" s="36">
        <v>324</v>
      </c>
    </row>
    <row r="100" spans="1:6" s="4" customFormat="1">
      <c r="A100" s="3"/>
      <c r="B100" s="35" t="s">
        <v>43</v>
      </c>
      <c r="C100" s="36">
        <v>693</v>
      </c>
      <c r="D100" s="36">
        <v>299</v>
      </c>
      <c r="E100" s="36">
        <v>19</v>
      </c>
      <c r="F100" s="38">
        <v>1011</v>
      </c>
    </row>
    <row r="101" spans="1:6" s="4" customFormat="1">
      <c r="A101" s="3"/>
      <c r="B101" s="35" t="s">
        <v>69</v>
      </c>
      <c r="C101" s="38">
        <v>1905</v>
      </c>
      <c r="D101" s="36">
        <v>985</v>
      </c>
      <c r="E101" s="36">
        <v>134</v>
      </c>
      <c r="F101" s="38">
        <v>3030</v>
      </c>
    </row>
    <row r="102" spans="1:6" s="4" customFormat="1">
      <c r="A102" s="3"/>
      <c r="B102" s="35" t="s">
        <v>45</v>
      </c>
      <c r="C102" s="36">
        <v>164</v>
      </c>
      <c r="D102" s="36">
        <v>111</v>
      </c>
      <c r="E102" s="36">
        <v>42</v>
      </c>
      <c r="F102" s="36">
        <v>318</v>
      </c>
    </row>
    <row r="103" spans="1:6" s="4" customFormat="1">
      <c r="A103" s="3"/>
      <c r="B103" s="35" t="s">
        <v>46</v>
      </c>
      <c r="C103" s="36">
        <v>348</v>
      </c>
      <c r="D103" s="36">
        <v>250</v>
      </c>
      <c r="E103" s="36">
        <v>40</v>
      </c>
      <c r="F103" s="36">
        <v>638</v>
      </c>
    </row>
    <row r="104" spans="1:6" s="4" customFormat="1">
      <c r="A104" s="3"/>
      <c r="B104" s="35" t="s">
        <v>47</v>
      </c>
      <c r="C104" s="36">
        <v>32</v>
      </c>
      <c r="D104" s="36">
        <v>3</v>
      </c>
      <c r="E104" s="37"/>
      <c r="F104" s="36">
        <v>35</v>
      </c>
    </row>
    <row r="105" spans="1:6" s="4" customFormat="1">
      <c r="A105" s="3"/>
      <c r="B105" s="35" t="s">
        <v>48</v>
      </c>
      <c r="C105" s="36">
        <v>950</v>
      </c>
      <c r="D105" s="36">
        <v>303</v>
      </c>
      <c r="E105" s="36">
        <v>28</v>
      </c>
      <c r="F105" s="38">
        <v>1284</v>
      </c>
    </row>
    <row r="106" spans="1:6" s="4" customFormat="1">
      <c r="A106" s="3"/>
      <c r="B106" s="35" t="s">
        <v>49</v>
      </c>
      <c r="C106" s="36">
        <v>85</v>
      </c>
      <c r="D106" s="36">
        <v>17</v>
      </c>
      <c r="E106" s="36">
        <v>2</v>
      </c>
      <c r="F106" s="36">
        <v>111</v>
      </c>
    </row>
    <row r="107" spans="1:6" s="4" customFormat="1">
      <c r="A107" s="3"/>
      <c r="B107" s="35" t="s">
        <v>51</v>
      </c>
      <c r="C107" s="36">
        <v>212</v>
      </c>
      <c r="D107" s="36">
        <v>73</v>
      </c>
      <c r="E107" s="36">
        <v>1</v>
      </c>
      <c r="F107" s="36">
        <v>286</v>
      </c>
    </row>
    <row r="108" spans="1:6" s="4" customFormat="1">
      <c r="A108" s="3"/>
      <c r="B108" s="35" t="s">
        <v>50</v>
      </c>
      <c r="C108" s="36">
        <v>18</v>
      </c>
      <c r="D108" s="37"/>
      <c r="E108" s="36">
        <v>1</v>
      </c>
      <c r="F108" s="36">
        <v>19</v>
      </c>
    </row>
    <row r="109" spans="1:6" s="4" customFormat="1">
      <c r="A109" s="3"/>
      <c r="B109" s="34" t="s">
        <v>67</v>
      </c>
      <c r="C109" s="39">
        <v>4756</v>
      </c>
      <c r="D109" s="39">
        <v>2102</v>
      </c>
      <c r="E109" s="40">
        <v>288</v>
      </c>
      <c r="F109" s="39">
        <v>7164</v>
      </c>
    </row>
    <row r="110" spans="1:6" s="4" customFormat="1">
      <c r="A110" s="3"/>
      <c r="B110" s="392" t="s">
        <v>63</v>
      </c>
      <c r="C110" s="393"/>
      <c r="D110" s="393"/>
      <c r="E110" s="393"/>
      <c r="F110" s="394"/>
    </row>
    <row r="111" spans="1:6" s="4" customFormat="1">
      <c r="A111" s="3"/>
      <c r="B111" s="3"/>
      <c r="D111" s="3"/>
    </row>
    <row r="112" spans="1:6" s="4" customFormat="1">
      <c r="A112" s="14" t="s">
        <v>0</v>
      </c>
      <c r="B112" s="14" t="s">
        <v>4</v>
      </c>
      <c r="C112" s="14" t="s">
        <v>299</v>
      </c>
      <c r="D112" s="14"/>
    </row>
    <row r="113" spans="1:6" s="4" customFormat="1">
      <c r="A113" s="3"/>
      <c r="B113" s="1"/>
      <c r="C113"/>
      <c r="D113"/>
      <c r="E113"/>
      <c r="F113"/>
    </row>
    <row r="114" spans="1:6" s="4" customFormat="1">
      <c r="A114" s="3"/>
      <c r="B114" s="41">
        <v>2011</v>
      </c>
      <c r="C114" s="41">
        <v>2012</v>
      </c>
      <c r="D114" s="41">
        <v>2013</v>
      </c>
      <c r="E114" s="41">
        <v>2014</v>
      </c>
      <c r="F114" s="41">
        <v>2015</v>
      </c>
    </row>
    <row r="115" spans="1:6" s="4" customFormat="1">
      <c r="A115" s="3"/>
      <c r="B115" s="42">
        <v>3866</v>
      </c>
      <c r="C115" s="42">
        <v>3867</v>
      </c>
      <c r="D115" s="42">
        <v>4231</v>
      </c>
      <c r="E115" s="42">
        <v>3788</v>
      </c>
      <c r="F115" s="42">
        <v>5042</v>
      </c>
    </row>
    <row r="116" spans="1:6" s="4" customFormat="1">
      <c r="A116" s="3"/>
      <c r="B116" s="326" t="s">
        <v>70</v>
      </c>
      <c r="C116" s="327"/>
      <c r="D116" s="327"/>
      <c r="E116" s="327"/>
      <c r="F116" s="328"/>
    </row>
    <row r="117" spans="1:6" s="4" customFormat="1">
      <c r="A117" s="3"/>
      <c r="B117" s="3"/>
      <c r="D117" s="3"/>
    </row>
    <row r="118" spans="1:6" s="4" customFormat="1">
      <c r="A118" s="14" t="s">
        <v>0</v>
      </c>
      <c r="B118" s="14" t="s">
        <v>5</v>
      </c>
      <c r="C118" s="14">
        <v>21</v>
      </c>
      <c r="D118" s="14"/>
    </row>
    <row r="119" spans="1:6" s="4" customFormat="1">
      <c r="A119" s="3"/>
      <c r="B119" s="1"/>
      <c r="C119"/>
      <c r="D119"/>
      <c r="E119"/>
    </row>
    <row r="120" spans="1:6" s="4" customFormat="1">
      <c r="A120" s="3"/>
      <c r="B120" s="43"/>
      <c r="C120" s="44">
        <v>2013</v>
      </c>
      <c r="D120" s="44">
        <v>2014</v>
      </c>
      <c r="E120" s="44">
        <v>2015</v>
      </c>
    </row>
    <row r="121" spans="1:6" s="4" customFormat="1">
      <c r="A121" s="3"/>
      <c r="B121" s="45" t="s">
        <v>71</v>
      </c>
      <c r="C121" s="46">
        <v>2691</v>
      </c>
      <c r="D121" s="46">
        <v>3251</v>
      </c>
      <c r="E121" s="46">
        <v>2782</v>
      </c>
    </row>
    <row r="122" spans="1:6" s="4" customFormat="1">
      <c r="A122" s="3"/>
      <c r="B122" s="45" t="s">
        <v>72</v>
      </c>
      <c r="C122" s="46">
        <v>1172</v>
      </c>
      <c r="D122" s="46">
        <v>1627</v>
      </c>
      <c r="E122" s="46">
        <v>1785</v>
      </c>
    </row>
    <row r="123" spans="1:6" s="4" customFormat="1">
      <c r="A123" s="3"/>
      <c r="B123" s="45" t="s">
        <v>73</v>
      </c>
      <c r="C123" s="46">
        <v>170</v>
      </c>
      <c r="D123" s="46">
        <v>299</v>
      </c>
      <c r="E123" s="46">
        <v>497</v>
      </c>
    </row>
    <row r="124" spans="1:6" s="4" customFormat="1">
      <c r="A124" s="3"/>
      <c r="B124" s="47" t="s">
        <v>74</v>
      </c>
      <c r="C124" s="48">
        <f t="shared" ref="C124:D124" si="0">SUM(C121:C123)</f>
        <v>4033</v>
      </c>
      <c r="D124" s="48">
        <f t="shared" si="0"/>
        <v>5177</v>
      </c>
      <c r="E124" s="48">
        <f>SUM(E121:E123)</f>
        <v>5064</v>
      </c>
    </row>
    <row r="125" spans="1:6" s="4" customFormat="1">
      <c r="A125" s="3"/>
      <c r="B125" s="326" t="s">
        <v>75</v>
      </c>
      <c r="C125" s="329"/>
      <c r="D125" s="329"/>
      <c r="E125" s="330"/>
    </row>
    <row r="126" spans="1:6" s="4" customFormat="1">
      <c r="A126" s="3"/>
      <c r="B126" s="3"/>
      <c r="D126" s="3"/>
    </row>
    <row r="127" spans="1:6" s="4" customFormat="1">
      <c r="A127" s="14" t="s">
        <v>0</v>
      </c>
      <c r="B127" s="14" t="s">
        <v>6</v>
      </c>
      <c r="C127" s="14" t="s">
        <v>299</v>
      </c>
      <c r="D127" s="14"/>
    </row>
    <row r="128" spans="1:6" s="4" customFormat="1">
      <c r="A128" s="3"/>
      <c r="B128" s="1"/>
      <c r="C128"/>
      <c r="D128"/>
      <c r="E128"/>
    </row>
    <row r="129" spans="1:5" s="4" customFormat="1">
      <c r="A129" s="3"/>
      <c r="B129" s="49"/>
      <c r="C129" s="49">
        <v>2013</v>
      </c>
      <c r="D129" s="49">
        <v>2014</v>
      </c>
      <c r="E129" s="49">
        <v>2015</v>
      </c>
    </row>
    <row r="130" spans="1:5" s="4" customFormat="1">
      <c r="A130" s="3"/>
      <c r="B130" s="37" t="s">
        <v>76</v>
      </c>
      <c r="C130" s="37">
        <v>122</v>
      </c>
      <c r="D130" s="37">
        <v>125</v>
      </c>
      <c r="E130" s="37">
        <v>119</v>
      </c>
    </row>
    <row r="131" spans="1:5" s="4" customFormat="1">
      <c r="A131" s="3"/>
      <c r="B131" s="37" t="s">
        <v>77</v>
      </c>
      <c r="C131" s="37">
        <v>123</v>
      </c>
      <c r="D131" s="37">
        <v>130</v>
      </c>
      <c r="E131" s="37">
        <v>143</v>
      </c>
    </row>
    <row r="132" spans="1:5" s="4" customFormat="1">
      <c r="A132" s="3"/>
      <c r="B132" s="326" t="s">
        <v>78</v>
      </c>
      <c r="C132" s="327"/>
      <c r="D132" s="327"/>
      <c r="E132" s="328"/>
    </row>
    <row r="133" spans="1:5" s="4" customFormat="1">
      <c r="A133" s="3"/>
      <c r="B133" s="3"/>
      <c r="D133" s="3"/>
    </row>
    <row r="134" spans="1:5" s="4" customFormat="1">
      <c r="A134" s="14" t="s">
        <v>0</v>
      </c>
      <c r="B134" s="14" t="s">
        <v>7</v>
      </c>
      <c r="C134" s="14" t="s">
        <v>299</v>
      </c>
      <c r="D134" s="14"/>
    </row>
    <row r="135" spans="1:5" s="4" customFormat="1">
      <c r="A135" s="3"/>
      <c r="B135" s="1"/>
      <c r="C135"/>
      <c r="D135"/>
      <c r="E135"/>
    </row>
    <row r="136" spans="1:5" s="4" customFormat="1">
      <c r="A136" s="3"/>
      <c r="B136" s="43"/>
      <c r="C136" s="44">
        <v>2013</v>
      </c>
      <c r="D136" s="44">
        <v>2014</v>
      </c>
      <c r="E136" s="44">
        <v>2015</v>
      </c>
    </row>
    <row r="137" spans="1:5" s="4" customFormat="1">
      <c r="A137" s="3"/>
      <c r="B137" s="45" t="s">
        <v>71</v>
      </c>
      <c r="C137" s="46">
        <v>1194</v>
      </c>
      <c r="D137" s="46">
        <v>1274</v>
      </c>
      <c r="E137" s="46">
        <v>1350</v>
      </c>
    </row>
    <row r="138" spans="1:5" s="4" customFormat="1">
      <c r="A138" s="3"/>
      <c r="B138" s="45" t="s">
        <v>72</v>
      </c>
      <c r="C138" s="46">
        <v>1309</v>
      </c>
      <c r="D138" s="46">
        <v>1643</v>
      </c>
      <c r="E138" s="46">
        <v>1732</v>
      </c>
    </row>
    <row r="139" spans="1:5" s="4" customFormat="1">
      <c r="A139" s="3"/>
      <c r="B139" s="45" t="s">
        <v>73</v>
      </c>
      <c r="C139" s="46">
        <v>2034</v>
      </c>
      <c r="D139" s="46">
        <v>1995</v>
      </c>
      <c r="E139" s="46">
        <v>2515</v>
      </c>
    </row>
    <row r="140" spans="1:5" s="4" customFormat="1">
      <c r="A140" s="3"/>
      <c r="B140" s="47" t="s">
        <v>74</v>
      </c>
      <c r="C140" s="48">
        <v>4537</v>
      </c>
      <c r="D140" s="48">
        <v>4912</v>
      </c>
      <c r="E140" s="48">
        <v>5597</v>
      </c>
    </row>
    <row r="141" spans="1:5" s="4" customFormat="1">
      <c r="A141" s="3"/>
      <c r="B141" s="326" t="s">
        <v>75</v>
      </c>
      <c r="C141" s="329"/>
      <c r="D141" s="329"/>
      <c r="E141" s="330"/>
    </row>
    <row r="142" spans="1:5" s="4" customFormat="1">
      <c r="A142" s="3"/>
      <c r="D142" s="3"/>
    </row>
    <row r="143" spans="1:5" s="4" customFormat="1">
      <c r="A143" s="14" t="s">
        <v>0</v>
      </c>
      <c r="B143" s="14" t="s">
        <v>8</v>
      </c>
      <c r="C143" s="14" t="s">
        <v>300</v>
      </c>
      <c r="D143" s="14"/>
    </row>
    <row r="144" spans="1:5" s="4" customFormat="1">
      <c r="A144" s="3"/>
      <c r="B144" s="1"/>
      <c r="C144"/>
      <c r="D144"/>
      <c r="E144"/>
    </row>
    <row r="145" spans="1:5" s="4" customFormat="1" ht="26.25">
      <c r="A145" s="3"/>
      <c r="B145" s="50" t="s">
        <v>79</v>
      </c>
      <c r="C145" s="51" t="s">
        <v>5</v>
      </c>
      <c r="D145" s="51" t="s">
        <v>80</v>
      </c>
      <c r="E145" s="51" t="s">
        <v>81</v>
      </c>
    </row>
    <row r="146" spans="1:5" s="4" customFormat="1">
      <c r="A146" s="3"/>
      <c r="B146" s="52" t="s">
        <v>40</v>
      </c>
      <c r="C146" s="53">
        <v>1</v>
      </c>
      <c r="D146" s="53">
        <v>3</v>
      </c>
      <c r="E146" s="53">
        <v>6</v>
      </c>
    </row>
    <row r="147" spans="1:5" s="4" customFormat="1">
      <c r="A147" s="3"/>
      <c r="B147" s="52" t="s">
        <v>41</v>
      </c>
      <c r="C147" s="53">
        <v>8</v>
      </c>
      <c r="D147" s="53">
        <v>7</v>
      </c>
      <c r="E147" s="53">
        <v>1</v>
      </c>
    </row>
    <row r="148" spans="1:5" s="4" customFormat="1">
      <c r="A148" s="3"/>
      <c r="B148" s="52" t="s">
        <v>42</v>
      </c>
      <c r="C148" s="53">
        <v>75</v>
      </c>
      <c r="D148" s="53">
        <v>58</v>
      </c>
      <c r="E148" s="53">
        <v>108</v>
      </c>
    </row>
    <row r="149" spans="1:5" s="4" customFormat="1">
      <c r="A149" s="3"/>
      <c r="B149" s="52" t="s">
        <v>43</v>
      </c>
      <c r="C149" s="53">
        <v>46</v>
      </c>
      <c r="D149" s="53">
        <v>76</v>
      </c>
      <c r="E149" s="53">
        <v>8</v>
      </c>
    </row>
    <row r="150" spans="1:5" s="4" customFormat="1">
      <c r="A150" s="3"/>
      <c r="B150" s="52" t="s">
        <v>82</v>
      </c>
      <c r="C150" s="53"/>
      <c r="D150" s="53">
        <v>1</v>
      </c>
      <c r="E150" s="53"/>
    </row>
    <row r="151" spans="1:5" s="4" customFormat="1">
      <c r="A151" s="3"/>
      <c r="B151" s="52" t="s">
        <v>45</v>
      </c>
      <c r="C151" s="53">
        <v>318</v>
      </c>
      <c r="D151" s="53">
        <v>226</v>
      </c>
      <c r="E151" s="53">
        <v>191</v>
      </c>
    </row>
    <row r="152" spans="1:5" s="4" customFormat="1">
      <c r="A152" s="3"/>
      <c r="B152" s="52" t="s">
        <v>46</v>
      </c>
      <c r="C152" s="53">
        <v>32</v>
      </c>
      <c r="D152" s="53">
        <v>5</v>
      </c>
      <c r="E152" s="53">
        <v>46</v>
      </c>
    </row>
    <row r="153" spans="1:5" s="4" customFormat="1">
      <c r="A153" s="3"/>
      <c r="B153" s="52" t="s">
        <v>47</v>
      </c>
      <c r="C153" s="53">
        <v>15</v>
      </c>
      <c r="D153" s="53">
        <v>18</v>
      </c>
      <c r="E153" s="53">
        <v>12</v>
      </c>
    </row>
    <row r="154" spans="1:5" s="4" customFormat="1">
      <c r="A154" s="3"/>
      <c r="B154" s="52" t="s">
        <v>48</v>
      </c>
      <c r="C154" s="53">
        <v>1165</v>
      </c>
      <c r="D154" s="53">
        <v>900</v>
      </c>
      <c r="E154" s="53">
        <v>607</v>
      </c>
    </row>
    <row r="155" spans="1:5" s="4" customFormat="1">
      <c r="A155" s="3"/>
      <c r="B155" s="52" t="s">
        <v>49</v>
      </c>
      <c r="C155" s="53">
        <v>20</v>
      </c>
      <c r="D155" s="53">
        <v>66</v>
      </c>
      <c r="E155" s="53">
        <v>144</v>
      </c>
    </row>
    <row r="156" spans="1:5" s="4" customFormat="1">
      <c r="A156" s="3"/>
      <c r="B156" s="52" t="s">
        <v>51</v>
      </c>
      <c r="C156" s="53">
        <v>7</v>
      </c>
      <c r="D156" s="53">
        <v>11</v>
      </c>
      <c r="E156" s="53">
        <v>24</v>
      </c>
    </row>
    <row r="157" spans="1:5" s="4" customFormat="1">
      <c r="A157" s="3"/>
      <c r="B157" s="54" t="s">
        <v>74</v>
      </c>
      <c r="C157" s="55">
        <f>SUM(C146:C156)</f>
        <v>1687</v>
      </c>
      <c r="D157" s="55">
        <f t="shared" ref="D157:E157" si="1">SUM(D146:D156)</f>
        <v>1371</v>
      </c>
      <c r="E157" s="55">
        <f t="shared" si="1"/>
        <v>1147</v>
      </c>
    </row>
    <row r="158" spans="1:5" s="4" customFormat="1">
      <c r="A158" s="3"/>
      <c r="B158" s="312" t="s">
        <v>83</v>
      </c>
      <c r="C158" s="313"/>
      <c r="D158" s="313"/>
      <c r="E158" s="313"/>
    </row>
    <row r="159" spans="1:5" s="4" customFormat="1">
      <c r="A159" s="3"/>
      <c r="B159" s="331" t="s">
        <v>63</v>
      </c>
      <c r="C159" s="332"/>
      <c r="D159" s="332"/>
      <c r="E159" s="333"/>
    </row>
    <row r="160" spans="1:5" s="4" customFormat="1">
      <c r="A160" s="3"/>
      <c r="B160" s="3"/>
      <c r="D160" s="3"/>
    </row>
    <row r="161" spans="1:7" s="4" customFormat="1">
      <c r="A161" s="14" t="s">
        <v>0</v>
      </c>
      <c r="B161" s="14" t="s">
        <v>9</v>
      </c>
      <c r="C161" s="14" t="s">
        <v>301</v>
      </c>
      <c r="D161" s="14"/>
    </row>
    <row r="162" spans="1:7" s="4" customFormat="1">
      <c r="A162" s="3"/>
      <c r="B162" s="1"/>
      <c r="C162"/>
      <c r="D162"/>
      <c r="E162"/>
      <c r="F162"/>
      <c r="G162"/>
    </row>
    <row r="163" spans="1:7" s="4" customFormat="1">
      <c r="A163" s="3"/>
      <c r="B163" s="49"/>
      <c r="C163" s="49">
        <v>2011</v>
      </c>
      <c r="D163" s="49">
        <v>2012</v>
      </c>
      <c r="E163" s="49">
        <v>2013</v>
      </c>
      <c r="F163" s="49">
        <v>2014</v>
      </c>
      <c r="G163" s="49">
        <v>2015</v>
      </c>
    </row>
    <row r="164" spans="1:7" s="4" customFormat="1">
      <c r="A164" s="3"/>
      <c r="B164" s="37" t="s">
        <v>84</v>
      </c>
      <c r="C164" s="37">
        <v>46</v>
      </c>
      <c r="D164" s="37">
        <v>46</v>
      </c>
      <c r="E164" s="37">
        <v>45</v>
      </c>
      <c r="F164" s="37">
        <v>50</v>
      </c>
      <c r="G164" s="37">
        <v>51</v>
      </c>
    </row>
    <row r="165" spans="1:7" s="4" customFormat="1">
      <c r="A165" s="3"/>
      <c r="B165" s="37" t="s">
        <v>85</v>
      </c>
      <c r="C165" s="37">
        <v>54</v>
      </c>
      <c r="D165" s="37">
        <v>54</v>
      </c>
      <c r="E165" s="37">
        <v>55</v>
      </c>
      <c r="F165" s="37">
        <v>50</v>
      </c>
      <c r="G165" s="37">
        <v>49</v>
      </c>
    </row>
    <row r="166" spans="1:7" s="4" customFormat="1">
      <c r="A166" s="3"/>
      <c r="B166" s="326" t="s">
        <v>75</v>
      </c>
      <c r="C166" s="327"/>
      <c r="D166" s="327"/>
      <c r="E166" s="327"/>
      <c r="F166" s="327"/>
      <c r="G166" s="328"/>
    </row>
    <row r="167" spans="1:7" s="4" customFormat="1">
      <c r="A167" s="3"/>
      <c r="D167" s="3"/>
    </row>
    <row r="168" spans="1:7" s="4" customFormat="1">
      <c r="A168" s="14" t="s">
        <v>0</v>
      </c>
      <c r="B168" s="14" t="s">
        <v>10</v>
      </c>
      <c r="C168" s="14" t="s">
        <v>301</v>
      </c>
      <c r="D168" s="14"/>
    </row>
    <row r="169" spans="1:7" s="4" customFormat="1">
      <c r="A169" s="3"/>
      <c r="B169" s="1"/>
      <c r="C169"/>
      <c r="D169"/>
      <c r="E169"/>
      <c r="F169"/>
      <c r="G169"/>
    </row>
    <row r="170" spans="1:7" s="4" customFormat="1">
      <c r="A170" s="3"/>
      <c r="B170" s="56" t="s">
        <v>79</v>
      </c>
      <c r="C170" s="56">
        <v>2011</v>
      </c>
      <c r="D170" s="56">
        <v>2012</v>
      </c>
      <c r="E170" s="56">
        <v>2013</v>
      </c>
      <c r="F170" s="56">
        <v>2014</v>
      </c>
      <c r="G170" s="56">
        <v>2015</v>
      </c>
    </row>
    <row r="171" spans="1:7" s="4" customFormat="1">
      <c r="A171" s="3"/>
      <c r="B171" s="52" t="s">
        <v>40</v>
      </c>
      <c r="C171" s="57">
        <v>0.04</v>
      </c>
      <c r="D171" s="57">
        <v>3.6999999999999998E-2</v>
      </c>
      <c r="E171" s="57">
        <v>3.4000000000000002E-2</v>
      </c>
      <c r="F171" s="58">
        <v>3.6999999999999998E-2</v>
      </c>
      <c r="G171" s="58">
        <v>3.7156268407981807E-2</v>
      </c>
    </row>
    <row r="172" spans="1:7" s="4" customFormat="1">
      <c r="A172" s="3"/>
      <c r="B172" s="52" t="s">
        <v>41</v>
      </c>
      <c r="C172" s="59">
        <v>0.03</v>
      </c>
      <c r="D172" s="59">
        <v>3.0200000000000001E-2</v>
      </c>
      <c r="E172" s="59">
        <v>3.2199999999999999E-2</v>
      </c>
      <c r="F172" s="59">
        <v>3.2000000000000001E-2</v>
      </c>
      <c r="G172" s="59">
        <v>3.1975280484141555E-2</v>
      </c>
    </row>
    <row r="173" spans="1:7" s="4" customFormat="1">
      <c r="A173" s="3"/>
      <c r="B173" s="52" t="s">
        <v>42</v>
      </c>
      <c r="C173" s="57">
        <v>5.3999999999999999E-2</v>
      </c>
      <c r="D173" s="57">
        <v>5.4600000000000003E-2</v>
      </c>
      <c r="E173" s="57">
        <v>4.7E-2</v>
      </c>
      <c r="F173" s="57">
        <v>4.8000000000000001E-2</v>
      </c>
      <c r="G173" s="57">
        <v>4.6578878964906499E-2</v>
      </c>
    </row>
    <row r="174" spans="1:7" s="4" customFormat="1">
      <c r="A174" s="3"/>
      <c r="B174" s="60" t="s">
        <v>43</v>
      </c>
      <c r="C174" s="57">
        <v>4.4999999999999998E-2</v>
      </c>
      <c r="D174" s="57">
        <v>4.3999999999999997E-2</v>
      </c>
      <c r="E174" s="57">
        <v>4.2999999999999997E-2</v>
      </c>
      <c r="F174" s="57">
        <v>0.04</v>
      </c>
      <c r="G174" s="57">
        <v>4.0966248787863785E-2</v>
      </c>
    </row>
    <row r="175" spans="1:7" s="4" customFormat="1">
      <c r="A175" s="3"/>
      <c r="B175" s="60" t="s">
        <v>44</v>
      </c>
      <c r="C175" s="57">
        <v>6.3E-2</v>
      </c>
      <c r="D175" s="57">
        <v>5.8000000000000003E-2</v>
      </c>
      <c r="E175" s="57">
        <v>5.5999956796790616E-2</v>
      </c>
      <c r="F175" s="57">
        <v>5.2999999999999999E-2</v>
      </c>
      <c r="G175" s="57">
        <v>5.9379052404817757E-2</v>
      </c>
    </row>
    <row r="176" spans="1:7" s="4" customFormat="1">
      <c r="A176" s="3"/>
      <c r="B176" s="52" t="s">
        <v>45</v>
      </c>
      <c r="C176" s="57">
        <v>0.04</v>
      </c>
      <c r="D176" s="57">
        <v>4.2999999999999997E-2</v>
      </c>
      <c r="E176" s="57">
        <v>4.2999999999999997E-2</v>
      </c>
      <c r="F176" s="57">
        <v>4.2999999999999997E-2</v>
      </c>
      <c r="G176" s="57">
        <v>4.3830734993892499E-2</v>
      </c>
    </row>
    <row r="177" spans="1:7" s="4" customFormat="1">
      <c r="A177" s="3"/>
      <c r="B177" s="52" t="s">
        <v>46</v>
      </c>
      <c r="C177" s="59">
        <v>4.7E-2</v>
      </c>
      <c r="D177" s="59">
        <v>4.7E-2</v>
      </c>
      <c r="E177" s="59">
        <v>4.2000000000000003E-2</v>
      </c>
      <c r="F177" s="59">
        <v>4.2999999999999997E-2</v>
      </c>
      <c r="G177" s="59">
        <v>4.2966950225258004E-2</v>
      </c>
    </row>
    <row r="178" spans="1:7" s="4" customFormat="1">
      <c r="A178" s="3"/>
      <c r="B178" s="52" t="s">
        <v>47</v>
      </c>
      <c r="C178" s="58">
        <v>0.05</v>
      </c>
      <c r="D178" s="58">
        <v>0.05</v>
      </c>
      <c r="E178" s="58">
        <v>4.8000000000000001E-2</v>
      </c>
      <c r="F178" s="58">
        <v>4.2999999999999997E-2</v>
      </c>
      <c r="G178" s="58">
        <v>4.6767248176395791E-2</v>
      </c>
    </row>
    <row r="179" spans="1:7" s="4" customFormat="1">
      <c r="A179" s="3"/>
      <c r="B179" s="52" t="s">
        <v>86</v>
      </c>
      <c r="C179" s="57">
        <v>6.5000000000000002E-2</v>
      </c>
      <c r="D179" s="57">
        <v>6.2E-2</v>
      </c>
      <c r="E179" s="57">
        <v>0.06</v>
      </c>
      <c r="F179" s="57">
        <v>5.8999999999999997E-2</v>
      </c>
      <c r="G179" s="58">
        <v>5.8999999999999997E-2</v>
      </c>
    </row>
    <row r="180" spans="1:7" s="4" customFormat="1">
      <c r="A180" s="3"/>
      <c r="B180" s="52" t="s">
        <v>49</v>
      </c>
      <c r="C180" s="57">
        <v>4.5999999999999999E-2</v>
      </c>
      <c r="D180" s="57">
        <v>4.5999999999999999E-2</v>
      </c>
      <c r="E180" s="57">
        <v>4.4999999999999998E-2</v>
      </c>
      <c r="F180" s="57">
        <v>4.1000000000000002E-2</v>
      </c>
      <c r="G180" s="57">
        <v>4.2866142842583506E-2</v>
      </c>
    </row>
    <row r="181" spans="1:7" s="4" customFormat="1">
      <c r="A181" s="3"/>
      <c r="B181" s="52" t="s">
        <v>51</v>
      </c>
      <c r="C181" s="57">
        <v>4.7E-2</v>
      </c>
      <c r="D181" s="57">
        <v>4.8000000000000001E-2</v>
      </c>
      <c r="E181" s="57">
        <v>5.5E-2</v>
      </c>
      <c r="F181" s="57">
        <v>4.5999999999999999E-2</v>
      </c>
      <c r="G181" s="57">
        <v>4.8000000000000001E-2</v>
      </c>
    </row>
    <row r="182" spans="1:7" s="4" customFormat="1">
      <c r="A182" s="3"/>
      <c r="B182" s="54" t="s">
        <v>74</v>
      </c>
      <c r="C182" s="61">
        <v>5.5E-2</v>
      </c>
      <c r="D182" s="61">
        <v>5.2999999999999999E-2</v>
      </c>
      <c r="E182" s="61">
        <v>5.1999999999999998E-2</v>
      </c>
      <c r="F182" s="61">
        <v>0.05</v>
      </c>
      <c r="G182" s="61">
        <v>5.2452038268738961E-2</v>
      </c>
    </row>
    <row r="183" spans="1:7" s="4" customFormat="1">
      <c r="A183" s="3"/>
      <c r="B183" s="334" t="s">
        <v>75</v>
      </c>
      <c r="C183" s="335"/>
      <c r="D183" s="335"/>
      <c r="E183" s="335"/>
      <c r="F183" s="335"/>
      <c r="G183" s="336"/>
    </row>
    <row r="184" spans="1:7" s="4" customFormat="1">
      <c r="A184" s="3"/>
      <c r="B184" s="3"/>
      <c r="D184" s="3"/>
    </row>
    <row r="185" spans="1:7" s="4" customFormat="1">
      <c r="A185" s="14" t="s">
        <v>0</v>
      </c>
      <c r="B185" s="14" t="s">
        <v>11</v>
      </c>
      <c r="C185" s="14" t="s">
        <v>302</v>
      </c>
      <c r="D185" s="14"/>
    </row>
    <row r="186" spans="1:7" s="4" customFormat="1">
      <c r="A186" s="3"/>
      <c r="B186" s="2"/>
      <c r="C186"/>
      <c r="D186"/>
      <c r="E186"/>
      <c r="F186"/>
      <c r="G186"/>
    </row>
    <row r="187" spans="1:7" s="4" customFormat="1">
      <c r="A187" s="3"/>
      <c r="B187" s="56"/>
      <c r="C187" s="62">
        <v>2011</v>
      </c>
      <c r="D187" s="62">
        <v>2012</v>
      </c>
      <c r="E187" s="63">
        <v>2013</v>
      </c>
      <c r="F187" s="63">
        <v>2014</v>
      </c>
      <c r="G187" s="63">
        <v>2015</v>
      </c>
    </row>
    <row r="188" spans="1:7" s="4" customFormat="1">
      <c r="A188" s="3"/>
      <c r="B188" s="64" t="s">
        <v>87</v>
      </c>
      <c r="C188" s="65">
        <v>4881.3552155499983</v>
      </c>
      <c r="D188" s="65">
        <v>4857.367671119996</v>
      </c>
      <c r="E188" s="65">
        <v>4853.9159689198395</v>
      </c>
      <c r="F188" s="65">
        <v>4900.2537147890444</v>
      </c>
      <c r="G188" s="65">
        <v>5017</v>
      </c>
    </row>
    <row r="189" spans="1:7" s="4" customFormat="1">
      <c r="A189" s="3"/>
      <c r="B189" s="64" t="s">
        <v>88</v>
      </c>
      <c r="C189" s="65">
        <v>396.87079136999995</v>
      </c>
      <c r="D189" s="65">
        <v>393.20309763</v>
      </c>
      <c r="E189" s="65">
        <v>389.74947058999862</v>
      </c>
      <c r="F189" s="65">
        <v>392.08659488003491</v>
      </c>
      <c r="G189" s="65">
        <v>395</v>
      </c>
    </row>
    <row r="190" spans="1:7" s="4" customFormat="1">
      <c r="A190" s="3"/>
      <c r="B190" s="64" t="s">
        <v>89</v>
      </c>
      <c r="C190" s="65">
        <v>397.07956401000001</v>
      </c>
      <c r="D190" s="65">
        <v>394.48724054000002</v>
      </c>
      <c r="E190" s="65">
        <v>393.4495523500002</v>
      </c>
      <c r="F190" s="65">
        <v>396.96300987995659</v>
      </c>
      <c r="G190" s="65">
        <v>405</v>
      </c>
    </row>
    <row r="191" spans="1:7" s="4" customFormat="1">
      <c r="A191" s="3"/>
      <c r="B191" s="64" t="s">
        <v>90</v>
      </c>
      <c r="C191" s="65">
        <v>60.94269846000001</v>
      </c>
      <c r="D191" s="65">
        <v>60.383553450000008</v>
      </c>
      <c r="E191" s="65">
        <v>51.878449270000225</v>
      </c>
      <c r="F191" s="65">
        <v>51.564681210001517</v>
      </c>
      <c r="G191" s="65">
        <v>49</v>
      </c>
    </row>
    <row r="192" spans="1:7" s="4" customFormat="1">
      <c r="A192" s="3"/>
      <c r="B192" s="64" t="s">
        <v>91</v>
      </c>
      <c r="C192" s="65">
        <v>-72.600261480000015</v>
      </c>
      <c r="D192" s="65">
        <v>-74.27969856</v>
      </c>
      <c r="E192" s="65">
        <v>-75.870383030000184</v>
      </c>
      <c r="F192" s="65">
        <v>-77.531438639998868</v>
      </c>
      <c r="G192" s="65">
        <v>-82</v>
      </c>
    </row>
    <row r="193" spans="1:7" s="4" customFormat="1">
      <c r="A193" s="3"/>
      <c r="B193" s="64" t="s">
        <v>92</v>
      </c>
      <c r="C193" s="65">
        <v>106.97733453999999</v>
      </c>
      <c r="D193" s="65">
        <v>106.12659738000011</v>
      </c>
      <c r="E193" s="65">
        <v>108.51560933000012</v>
      </c>
      <c r="F193" s="65">
        <v>105.53087564999868</v>
      </c>
      <c r="G193" s="65">
        <v>104</v>
      </c>
    </row>
    <row r="194" spans="1:7" s="4" customFormat="1">
      <c r="A194" s="3"/>
      <c r="B194" s="64" t="s">
        <v>93</v>
      </c>
      <c r="C194" s="65">
        <v>14.357865090000008</v>
      </c>
      <c r="D194" s="65">
        <v>14.448582949999993</v>
      </c>
      <c r="E194" s="65">
        <v>13.111243140000004</v>
      </c>
      <c r="F194" s="65">
        <v>13.136307360000085</v>
      </c>
      <c r="G194" s="65">
        <v>13</v>
      </c>
    </row>
    <row r="195" spans="1:7" s="4" customFormat="1">
      <c r="A195" s="3"/>
      <c r="B195" s="64" t="s">
        <v>94</v>
      </c>
      <c r="C195" s="65">
        <v>20.035453180000005</v>
      </c>
      <c r="D195" s="65">
        <v>18.459600119999998</v>
      </c>
      <c r="E195" s="65">
        <v>16.777187940000001</v>
      </c>
      <c r="F195" s="65">
        <v>19.986546889999993</v>
      </c>
      <c r="G195" s="65">
        <v>19</v>
      </c>
    </row>
    <row r="196" spans="1:7" s="4" customFormat="1">
      <c r="A196" s="3"/>
      <c r="B196" s="64" t="s">
        <v>95</v>
      </c>
      <c r="C196" s="65">
        <v>111.52412935999995</v>
      </c>
      <c r="D196" s="65">
        <v>119.10468375999999</v>
      </c>
      <c r="E196" s="65">
        <v>118.31123063000007</v>
      </c>
      <c r="F196" s="65">
        <v>110</v>
      </c>
      <c r="G196" s="65">
        <v>106</v>
      </c>
    </row>
    <row r="197" spans="1:7" s="4" customFormat="1">
      <c r="A197" s="3"/>
      <c r="B197" s="64" t="s">
        <v>96</v>
      </c>
      <c r="C197" s="65">
        <v>25.122068519999996</v>
      </c>
      <c r="D197" s="65">
        <v>35.567621380000027</v>
      </c>
      <c r="E197" s="65">
        <v>37.858968640000022</v>
      </c>
      <c r="F197" s="65">
        <v>31.268433890001429</v>
      </c>
      <c r="G197" s="65">
        <v>28</v>
      </c>
    </row>
    <row r="198" spans="1:7" s="4" customFormat="1">
      <c r="A198" s="3"/>
      <c r="B198" s="64" t="s">
        <v>97</v>
      </c>
      <c r="C198" s="65">
        <v>97.351432350000024</v>
      </c>
      <c r="D198" s="65">
        <v>99.017258999999981</v>
      </c>
      <c r="E198" s="65">
        <v>90.691511499999876</v>
      </c>
      <c r="F198" s="65">
        <v>97</v>
      </c>
      <c r="G198" s="65">
        <v>110</v>
      </c>
    </row>
    <row r="199" spans="1:7" s="4" customFormat="1">
      <c r="A199" s="3"/>
      <c r="B199" s="64" t="s">
        <v>98</v>
      </c>
      <c r="C199" s="65">
        <v>768.41384105999975</v>
      </c>
      <c r="D199" s="65">
        <v>833.18839257000002</v>
      </c>
      <c r="E199" s="65">
        <v>893.16683636000084</v>
      </c>
      <c r="F199" s="65">
        <v>875.72899499995799</v>
      </c>
      <c r="G199" s="65">
        <v>765</v>
      </c>
    </row>
    <row r="200" spans="1:7" s="4" customFormat="1">
      <c r="A200" s="3"/>
      <c r="B200" s="64" t="s">
        <v>99</v>
      </c>
      <c r="C200" s="65">
        <v>284.17540544000002</v>
      </c>
      <c r="D200" s="65">
        <v>295.23022282999995</v>
      </c>
      <c r="E200" s="65">
        <v>282.68200681001093</v>
      </c>
      <c r="F200" s="65">
        <v>293.13330895990771</v>
      </c>
      <c r="G200" s="65">
        <v>322</v>
      </c>
    </row>
    <row r="201" spans="1:7" s="4" customFormat="1">
      <c r="A201" s="3"/>
      <c r="B201" s="64" t="s">
        <v>100</v>
      </c>
      <c r="C201" s="65">
        <v>288.28692258000001</v>
      </c>
      <c r="D201" s="65">
        <v>333.55572493000005</v>
      </c>
      <c r="E201" s="65">
        <v>364.30854916001317</v>
      </c>
      <c r="F201" s="65">
        <v>362.40139880987988</v>
      </c>
      <c r="G201" s="65">
        <v>346</v>
      </c>
    </row>
    <row r="202" spans="1:7" s="4" customFormat="1">
      <c r="A202" s="3"/>
      <c r="B202" s="64" t="s">
        <v>74</v>
      </c>
      <c r="C202" s="65">
        <v>7379.8924600299997</v>
      </c>
      <c r="D202" s="65">
        <v>7485.8605490999953</v>
      </c>
      <c r="E202" s="65">
        <v>7538.5462016098645</v>
      </c>
      <c r="F202" s="65">
        <v>7570.7178525287982</v>
      </c>
      <c r="G202" s="65">
        <v>7596</v>
      </c>
    </row>
    <row r="203" spans="1:7" s="4" customFormat="1">
      <c r="A203" s="3"/>
      <c r="B203" s="337" t="s">
        <v>101</v>
      </c>
      <c r="C203" s="338"/>
      <c r="D203" s="338"/>
      <c r="E203" s="338"/>
      <c r="F203" s="338"/>
      <c r="G203" s="339"/>
    </row>
    <row r="204" spans="1:7" s="4" customFormat="1">
      <c r="A204" s="3"/>
      <c r="B204" s="3"/>
      <c r="D204" s="3"/>
    </row>
    <row r="205" spans="1:7" s="4" customFormat="1">
      <c r="A205" s="14" t="s">
        <v>0</v>
      </c>
      <c r="B205" s="14" t="s">
        <v>12</v>
      </c>
      <c r="C205" s="14" t="s">
        <v>302</v>
      </c>
      <c r="D205" s="14"/>
      <c r="E205" s="14"/>
    </row>
    <row r="206" spans="1:7" s="4" customFormat="1">
      <c r="A206" s="2"/>
      <c r="B206" s="2"/>
      <c r="C206" s="2"/>
      <c r="D206" s="2"/>
      <c r="E206" s="2"/>
    </row>
    <row r="207" spans="1:7" s="4" customFormat="1">
      <c r="A207" s="2"/>
      <c r="B207" s="2"/>
      <c r="C207" s="2"/>
      <c r="D207" s="2"/>
      <c r="E207" s="2"/>
    </row>
    <row r="208" spans="1:7" s="4" customFormat="1">
      <c r="A208" s="2"/>
      <c r="B208" s="411" t="s">
        <v>12</v>
      </c>
      <c r="C208" s="411">
        <v>2011</v>
      </c>
      <c r="D208" s="411">
        <v>2012</v>
      </c>
      <c r="E208" s="411">
        <v>2013</v>
      </c>
      <c r="F208" s="411">
        <v>2014</v>
      </c>
      <c r="G208" s="411">
        <v>2015</v>
      </c>
    </row>
    <row r="209" spans="1:7" s="4" customFormat="1">
      <c r="A209" s="2"/>
      <c r="B209" t="s">
        <v>639</v>
      </c>
      <c r="C209" s="395">
        <v>71263</v>
      </c>
      <c r="D209" s="395">
        <v>59505</v>
      </c>
      <c r="E209" s="395">
        <v>49744</v>
      </c>
      <c r="F209" s="395">
        <v>69705</v>
      </c>
      <c r="G209" s="395">
        <v>70770</v>
      </c>
    </row>
    <row r="210" spans="1:7" s="4" customFormat="1">
      <c r="A210" s="2"/>
      <c r="B210" t="s">
        <v>640</v>
      </c>
      <c r="C210" s="395">
        <v>218810</v>
      </c>
      <c r="D210" s="395">
        <v>234250</v>
      </c>
      <c r="E210" s="395">
        <v>302519</v>
      </c>
      <c r="F210" s="395">
        <v>393662</v>
      </c>
      <c r="G210" s="395">
        <v>388006</v>
      </c>
    </row>
    <row r="211" spans="1:7" s="4" customFormat="1">
      <c r="A211" s="2"/>
      <c r="B211" t="s">
        <v>641</v>
      </c>
      <c r="C211" s="395">
        <v>579471</v>
      </c>
      <c r="D211" s="395">
        <v>619528</v>
      </c>
      <c r="E211" s="395">
        <v>661289</v>
      </c>
      <c r="F211" s="395">
        <v>642676</v>
      </c>
      <c r="G211" s="395">
        <v>649949</v>
      </c>
    </row>
    <row r="212" spans="1:7" s="4" customFormat="1">
      <c r="A212" s="2"/>
      <c r="B212" t="s">
        <v>642</v>
      </c>
      <c r="C212" s="395">
        <v>6204</v>
      </c>
      <c r="D212" s="395"/>
      <c r="E212" s="395"/>
      <c r="F212" s="395"/>
      <c r="G212" s="395"/>
    </row>
    <row r="213" spans="1:7" s="4" customFormat="1">
      <c r="A213" s="2"/>
      <c r="B213" s="1" t="s">
        <v>643</v>
      </c>
      <c r="C213" s="412">
        <f>SUM(C209:C212)</f>
        <v>875748</v>
      </c>
      <c r="D213" s="412">
        <f t="shared" ref="D213:G213" si="2">SUM(D209:D212)</f>
        <v>913283</v>
      </c>
      <c r="E213" s="412">
        <f t="shared" si="2"/>
        <v>1013552</v>
      </c>
      <c r="F213" s="412">
        <f t="shared" si="2"/>
        <v>1106043</v>
      </c>
      <c r="G213" s="412">
        <f t="shared" si="2"/>
        <v>1108725</v>
      </c>
    </row>
    <row r="214" spans="1:7" s="4" customFormat="1">
      <c r="A214" s="2"/>
      <c r="B214" s="2"/>
      <c r="C214" s="2"/>
      <c r="D214" s="2"/>
      <c r="E214" s="2"/>
    </row>
    <row r="215" spans="1:7" s="4" customFormat="1">
      <c r="A215" s="2"/>
      <c r="B215" s="2"/>
      <c r="C215" s="2"/>
      <c r="D215" s="2"/>
      <c r="E215" s="2"/>
    </row>
    <row r="216" spans="1:7" s="4" customFormat="1">
      <c r="A216" s="14" t="s">
        <v>0</v>
      </c>
      <c r="B216" s="14" t="s">
        <v>13</v>
      </c>
      <c r="C216" s="14" t="s">
        <v>302</v>
      </c>
      <c r="D216" s="14"/>
      <c r="E216" s="14"/>
    </row>
    <row r="217" spans="1:7" s="4" customFormat="1">
      <c r="A217" s="3"/>
      <c r="B217" s="3"/>
      <c r="D217" s="3"/>
      <c r="E217" s="3"/>
    </row>
    <row r="218" spans="1:7" s="4" customFormat="1">
      <c r="A218" s="3"/>
      <c r="B218" s="411" t="s">
        <v>13</v>
      </c>
      <c r="C218" s="411">
        <v>2011</v>
      </c>
      <c r="D218" s="411">
        <v>2012</v>
      </c>
      <c r="E218" s="411">
        <v>2013</v>
      </c>
      <c r="F218" s="411">
        <v>2014</v>
      </c>
      <c r="G218" s="411">
        <v>2015</v>
      </c>
    </row>
    <row r="219" spans="1:7" s="4" customFormat="1">
      <c r="A219" s="3"/>
      <c r="B219" t="s">
        <v>639</v>
      </c>
      <c r="C219" s="395">
        <v>8</v>
      </c>
      <c r="D219" s="395">
        <v>6</v>
      </c>
      <c r="E219" s="395">
        <v>5</v>
      </c>
      <c r="F219" s="395">
        <v>6</v>
      </c>
      <c r="G219" s="395">
        <v>6</v>
      </c>
    </row>
    <row r="220" spans="1:7" s="4" customFormat="1">
      <c r="A220" s="3"/>
      <c r="B220" t="s">
        <v>640</v>
      </c>
      <c r="C220" s="395">
        <v>25</v>
      </c>
      <c r="D220" s="395">
        <v>25</v>
      </c>
      <c r="E220" s="395">
        <v>30</v>
      </c>
      <c r="F220" s="395">
        <v>36</v>
      </c>
      <c r="G220" s="395">
        <v>35</v>
      </c>
    </row>
    <row r="221" spans="1:7" s="4" customFormat="1">
      <c r="A221" s="3"/>
      <c r="B221" t="s">
        <v>641</v>
      </c>
      <c r="C221" s="395">
        <v>66</v>
      </c>
      <c r="D221" s="395">
        <v>69</v>
      </c>
      <c r="E221" s="395">
        <v>65</v>
      </c>
      <c r="F221" s="395">
        <v>58</v>
      </c>
      <c r="G221" s="395">
        <v>59</v>
      </c>
    </row>
    <row r="222" spans="1:7" s="4" customFormat="1">
      <c r="A222" s="3"/>
      <c r="B222" t="s">
        <v>642</v>
      </c>
      <c r="C222" s="395">
        <v>1</v>
      </c>
      <c r="D222" s="395"/>
      <c r="E222" s="395"/>
      <c r="F222" s="395"/>
      <c r="G222" s="395"/>
    </row>
    <row r="223" spans="1:7" s="4" customFormat="1">
      <c r="A223" s="3"/>
      <c r="B223" s="1" t="s">
        <v>643</v>
      </c>
      <c r="C223" s="412">
        <v>100</v>
      </c>
      <c r="D223" s="412">
        <v>100</v>
      </c>
      <c r="E223" s="412">
        <v>100</v>
      </c>
      <c r="F223" s="412">
        <v>100</v>
      </c>
      <c r="G223" s="412">
        <v>100</v>
      </c>
    </row>
    <row r="224" spans="1:7" s="4" customFormat="1">
      <c r="A224" s="3"/>
      <c r="B224" s="3"/>
      <c r="D224" s="3"/>
      <c r="E224" s="3"/>
    </row>
    <row r="225" spans="1:13" s="4" customFormat="1">
      <c r="A225" s="3"/>
      <c r="B225" s="3"/>
      <c r="D225" s="3"/>
      <c r="E225" s="3"/>
    </row>
    <row r="226" spans="1:13" s="4" customFormat="1">
      <c r="A226" s="14" t="s">
        <v>0</v>
      </c>
      <c r="B226" s="14" t="s">
        <v>14</v>
      </c>
      <c r="C226" s="14" t="s">
        <v>303</v>
      </c>
      <c r="D226" s="14"/>
    </row>
    <row r="227" spans="1:13" s="4" customFormat="1">
      <c r="A227" s="3"/>
      <c r="B227" s="66"/>
      <c r="C227" s="37"/>
      <c r="D227" s="37"/>
      <c r="E227" s="37"/>
      <c r="F227" s="37"/>
      <c r="G227" s="37"/>
    </row>
    <row r="228" spans="1:13" s="4" customFormat="1">
      <c r="A228" s="3"/>
      <c r="B228" s="56"/>
      <c r="C228" s="62">
        <v>2011</v>
      </c>
      <c r="D228" s="62">
        <v>2012</v>
      </c>
      <c r="E228" s="63">
        <v>2013</v>
      </c>
      <c r="F228" s="63">
        <v>2014</v>
      </c>
      <c r="G228" s="63">
        <v>2015</v>
      </c>
    </row>
    <row r="229" spans="1:13" s="4" customFormat="1">
      <c r="A229" s="3"/>
      <c r="B229" s="64" t="s">
        <v>121</v>
      </c>
      <c r="C229" s="65">
        <v>74</v>
      </c>
      <c r="D229" s="65">
        <v>74</v>
      </c>
      <c r="E229" s="65">
        <v>73</v>
      </c>
      <c r="F229" s="65">
        <v>72</v>
      </c>
      <c r="G229" s="65">
        <v>69</v>
      </c>
    </row>
    <row r="230" spans="1:13" s="4" customFormat="1">
      <c r="A230" s="3"/>
      <c r="B230" s="64" t="s">
        <v>122</v>
      </c>
      <c r="C230" s="65">
        <v>26</v>
      </c>
      <c r="D230" s="65">
        <v>26</v>
      </c>
      <c r="E230" s="65">
        <v>27</v>
      </c>
      <c r="F230" s="65">
        <v>28</v>
      </c>
      <c r="G230" s="65">
        <v>31</v>
      </c>
    </row>
    <row r="231" spans="1:13" s="4" customFormat="1">
      <c r="A231" s="3"/>
      <c r="B231" s="340" t="s">
        <v>123</v>
      </c>
      <c r="C231" s="340"/>
      <c r="D231" s="340"/>
      <c r="E231" s="340"/>
      <c r="F231" s="340"/>
      <c r="G231" s="340"/>
    </row>
    <row r="232" spans="1:13" s="4" customFormat="1">
      <c r="A232" s="3"/>
      <c r="B232" s="3"/>
      <c r="D232" s="3"/>
    </row>
    <row r="233" spans="1:13" s="4" customFormat="1">
      <c r="A233" s="14" t="s">
        <v>0</v>
      </c>
      <c r="B233" s="14" t="s">
        <v>15</v>
      </c>
      <c r="C233" s="14" t="s">
        <v>303</v>
      </c>
      <c r="D233" s="14"/>
    </row>
    <row r="234" spans="1:13" s="4" customFormat="1">
      <c r="A234" s="3"/>
      <c r="B234" s="1"/>
      <c r="C234"/>
      <c r="D234"/>
      <c r="E234"/>
      <c r="F234"/>
      <c r="G234"/>
      <c r="H234"/>
      <c r="I234"/>
      <c r="J234"/>
      <c r="K234"/>
      <c r="L234"/>
      <c r="M234"/>
    </row>
    <row r="235" spans="1:13" s="4" customFormat="1">
      <c r="A235" s="3"/>
      <c r="B235" s="67" t="s">
        <v>124</v>
      </c>
      <c r="C235" s="344" t="s">
        <v>125</v>
      </c>
      <c r="D235" s="344"/>
      <c r="E235" s="344"/>
      <c r="F235" s="344"/>
      <c r="G235" s="344"/>
      <c r="H235" s="68"/>
      <c r="I235" s="344" t="s">
        <v>126</v>
      </c>
      <c r="J235" s="344"/>
      <c r="K235" s="344"/>
      <c r="L235" s="344"/>
      <c r="M235" s="344"/>
    </row>
    <row r="236" spans="1:13" s="4" customFormat="1">
      <c r="A236" s="3"/>
      <c r="B236" s="67"/>
      <c r="C236" s="69">
        <v>2011</v>
      </c>
      <c r="D236" s="69">
        <v>2012</v>
      </c>
      <c r="E236" s="69">
        <v>2013</v>
      </c>
      <c r="F236" s="69">
        <v>2014</v>
      </c>
      <c r="G236" s="69">
        <v>2015</v>
      </c>
      <c r="H236" s="70"/>
      <c r="I236" s="69">
        <v>2011</v>
      </c>
      <c r="J236" s="69">
        <v>2012</v>
      </c>
      <c r="K236" s="69">
        <v>2013</v>
      </c>
      <c r="L236" s="69">
        <v>2014</v>
      </c>
      <c r="M236" s="69">
        <v>2015</v>
      </c>
    </row>
    <row r="237" spans="1:13" s="4" customFormat="1">
      <c r="A237" s="3"/>
      <c r="B237" s="71" t="s">
        <v>127</v>
      </c>
      <c r="C237" s="72">
        <v>60</v>
      </c>
      <c r="D237" s="72">
        <v>112</v>
      </c>
      <c r="E237" s="72">
        <v>165</v>
      </c>
      <c r="F237" s="72">
        <v>88</v>
      </c>
      <c r="G237" s="72">
        <v>79</v>
      </c>
      <c r="H237" s="73"/>
      <c r="I237" s="72">
        <v>48</v>
      </c>
      <c r="J237" s="72">
        <v>78</v>
      </c>
      <c r="K237" s="72">
        <v>97</v>
      </c>
      <c r="L237" s="72">
        <v>59</v>
      </c>
      <c r="M237" s="72">
        <v>34</v>
      </c>
    </row>
    <row r="238" spans="1:13" s="4" customFormat="1">
      <c r="A238" s="3"/>
      <c r="B238" s="71" t="s">
        <v>128</v>
      </c>
      <c r="C238" s="72">
        <v>61</v>
      </c>
      <c r="D238" s="72">
        <v>78</v>
      </c>
      <c r="E238" s="72">
        <v>71</v>
      </c>
      <c r="F238" s="72">
        <v>72</v>
      </c>
      <c r="G238" s="72">
        <v>60</v>
      </c>
      <c r="H238" s="73"/>
      <c r="I238" s="72">
        <v>33</v>
      </c>
      <c r="J238" s="72">
        <v>31</v>
      </c>
      <c r="K238" s="72">
        <v>24</v>
      </c>
      <c r="L238" s="72">
        <v>31</v>
      </c>
      <c r="M238" s="72">
        <v>28</v>
      </c>
    </row>
    <row r="239" spans="1:13" s="4" customFormat="1">
      <c r="A239" s="3"/>
      <c r="B239" s="71" t="s">
        <v>129</v>
      </c>
      <c r="C239" s="72">
        <v>47</v>
      </c>
      <c r="D239" s="72">
        <v>79</v>
      </c>
      <c r="E239" s="72">
        <v>60</v>
      </c>
      <c r="F239" s="72">
        <v>60</v>
      </c>
      <c r="G239" s="72">
        <v>52</v>
      </c>
      <c r="H239" s="73"/>
      <c r="I239" s="72">
        <v>33</v>
      </c>
      <c r="J239" s="72">
        <v>49</v>
      </c>
      <c r="K239" s="72">
        <v>22</v>
      </c>
      <c r="L239" s="72">
        <v>33</v>
      </c>
      <c r="M239" s="72">
        <v>34</v>
      </c>
    </row>
    <row r="240" spans="1:13" s="4" customFormat="1">
      <c r="A240" s="3"/>
      <c r="B240" s="71" t="s">
        <v>130</v>
      </c>
      <c r="C240" s="72">
        <v>40</v>
      </c>
      <c r="D240" s="72">
        <v>44</v>
      </c>
      <c r="E240" s="72">
        <v>25</v>
      </c>
      <c r="F240" s="72">
        <v>24</v>
      </c>
      <c r="G240" s="72">
        <v>18</v>
      </c>
      <c r="H240" s="73"/>
      <c r="I240" s="72">
        <v>18</v>
      </c>
      <c r="J240" s="72">
        <v>21</v>
      </c>
      <c r="K240" s="72">
        <v>11</v>
      </c>
      <c r="L240" s="72">
        <v>16</v>
      </c>
      <c r="M240" s="72">
        <v>16</v>
      </c>
    </row>
    <row r="241" spans="1:13" s="4" customFormat="1">
      <c r="A241" s="3"/>
      <c r="B241" s="71" t="s">
        <v>131</v>
      </c>
      <c r="C241" s="72">
        <v>6</v>
      </c>
      <c r="D241" s="72">
        <v>4</v>
      </c>
      <c r="E241" s="72">
        <v>10</v>
      </c>
      <c r="F241" s="72">
        <v>7</v>
      </c>
      <c r="G241" s="72">
        <v>3</v>
      </c>
      <c r="H241" s="73"/>
      <c r="I241" s="72">
        <v>2</v>
      </c>
      <c r="J241" s="72">
        <v>1</v>
      </c>
      <c r="K241" s="72">
        <v>3</v>
      </c>
      <c r="L241" s="72">
        <v>3</v>
      </c>
      <c r="M241" s="72">
        <v>3</v>
      </c>
    </row>
    <row r="242" spans="1:13" s="4" customFormat="1">
      <c r="A242" s="3"/>
      <c r="B242" s="71" t="s">
        <v>132</v>
      </c>
      <c r="C242" s="72">
        <v>195</v>
      </c>
      <c r="D242" s="72">
        <v>182</v>
      </c>
      <c r="E242" s="72">
        <v>124</v>
      </c>
      <c r="F242" s="72">
        <v>105</v>
      </c>
      <c r="G242" s="72">
        <v>158</v>
      </c>
      <c r="H242" s="73"/>
      <c r="I242" s="72">
        <v>55</v>
      </c>
      <c r="J242" s="72">
        <v>93</v>
      </c>
      <c r="K242" s="72">
        <v>49</v>
      </c>
      <c r="L242" s="72">
        <v>48</v>
      </c>
      <c r="M242" s="72">
        <v>92</v>
      </c>
    </row>
    <row r="243" spans="1:13" s="4" customFormat="1">
      <c r="A243" s="3"/>
      <c r="B243" s="71" t="s">
        <v>133</v>
      </c>
      <c r="C243" s="72">
        <v>205</v>
      </c>
      <c r="D243" s="72">
        <v>176</v>
      </c>
      <c r="E243" s="72">
        <v>108</v>
      </c>
      <c r="F243" s="72">
        <v>235</v>
      </c>
      <c r="G243" s="72">
        <v>226</v>
      </c>
      <c r="H243" s="73"/>
      <c r="I243" s="72">
        <v>141</v>
      </c>
      <c r="J243" s="72">
        <v>143</v>
      </c>
      <c r="K243" s="72">
        <v>71</v>
      </c>
      <c r="L243" s="72">
        <v>171</v>
      </c>
      <c r="M243" s="72">
        <v>164</v>
      </c>
    </row>
    <row r="244" spans="1:13" s="4" customFormat="1">
      <c r="A244" s="3"/>
      <c r="B244" s="71" t="s">
        <v>134</v>
      </c>
      <c r="C244" s="72">
        <v>311</v>
      </c>
      <c r="D244" s="72">
        <v>317</v>
      </c>
      <c r="E244" s="72">
        <v>371</v>
      </c>
      <c r="F244" s="72">
        <v>364</v>
      </c>
      <c r="G244" s="72">
        <v>288</v>
      </c>
      <c r="H244" s="73"/>
      <c r="I244" s="72">
        <v>206</v>
      </c>
      <c r="J244" s="72">
        <v>228</v>
      </c>
      <c r="K244" s="72">
        <v>287</v>
      </c>
      <c r="L244" s="72">
        <v>246</v>
      </c>
      <c r="M244" s="72">
        <v>186</v>
      </c>
    </row>
    <row r="245" spans="1:13" s="4" customFormat="1">
      <c r="A245" s="3"/>
      <c r="B245" s="71" t="s">
        <v>135</v>
      </c>
      <c r="C245" s="72">
        <v>2</v>
      </c>
      <c r="D245" s="72">
        <v>5</v>
      </c>
      <c r="E245" s="72">
        <v>4</v>
      </c>
      <c r="F245" s="72">
        <v>1</v>
      </c>
      <c r="G245" s="72">
        <v>0</v>
      </c>
      <c r="H245" s="73"/>
      <c r="I245" s="72">
        <v>1</v>
      </c>
      <c r="J245" s="72">
        <v>3</v>
      </c>
      <c r="K245" s="72">
        <v>2</v>
      </c>
      <c r="L245" s="72">
        <v>0</v>
      </c>
      <c r="M245" s="72">
        <v>0</v>
      </c>
    </row>
    <row r="246" spans="1:13" s="4" customFormat="1">
      <c r="A246" s="3"/>
      <c r="B246" s="67" t="s">
        <v>74</v>
      </c>
      <c r="C246" s="74">
        <v>927</v>
      </c>
      <c r="D246" s="74">
        <v>997</v>
      </c>
      <c r="E246" s="74">
        <v>939</v>
      </c>
      <c r="F246" s="74">
        <v>956</v>
      </c>
      <c r="G246" s="74">
        <v>884</v>
      </c>
      <c r="H246" s="75"/>
      <c r="I246" s="74">
        <v>537</v>
      </c>
      <c r="J246" s="74">
        <v>647</v>
      </c>
      <c r="K246" s="74">
        <v>566</v>
      </c>
      <c r="L246" s="74">
        <v>607</v>
      </c>
      <c r="M246" s="74">
        <v>557</v>
      </c>
    </row>
    <row r="247" spans="1:13" s="4" customFormat="1">
      <c r="A247" s="3"/>
      <c r="B247" s="32"/>
      <c r="C247" s="33"/>
      <c r="D247" s="33"/>
      <c r="E247" s="33"/>
      <c r="F247" s="33"/>
      <c r="G247" s="76" t="s">
        <v>136</v>
      </c>
      <c r="H247"/>
      <c r="I247" s="32"/>
      <c r="J247" s="33"/>
      <c r="K247" s="33"/>
      <c r="L247" s="33"/>
      <c r="M247" s="76" t="s">
        <v>136</v>
      </c>
    </row>
    <row r="248" spans="1:13" s="4" customFormat="1">
      <c r="A248" s="3"/>
      <c r="D248" s="3"/>
    </row>
    <row r="249" spans="1:13" s="4" customFormat="1">
      <c r="A249" s="14" t="s">
        <v>0</v>
      </c>
      <c r="B249" s="14" t="s">
        <v>16</v>
      </c>
      <c r="C249" s="14" t="s">
        <v>304</v>
      </c>
      <c r="D249" s="14"/>
    </row>
    <row r="250" spans="1:13" s="4" customFormat="1">
      <c r="A250" s="3"/>
      <c r="B250" s="1"/>
      <c r="C250"/>
      <c r="D250"/>
      <c r="E250"/>
      <c r="F250"/>
      <c r="G250"/>
    </row>
    <row r="251" spans="1:13" s="4" customFormat="1">
      <c r="A251" s="3"/>
      <c r="B251" s="345" t="s">
        <v>137</v>
      </c>
      <c r="C251" s="77" t="s">
        <v>138</v>
      </c>
      <c r="D251" s="77" t="s">
        <v>138</v>
      </c>
      <c r="E251" s="77" t="s">
        <v>138</v>
      </c>
      <c r="F251" s="77" t="s">
        <v>138</v>
      </c>
      <c r="G251" s="77" t="s">
        <v>138</v>
      </c>
    </row>
    <row r="252" spans="1:13" s="4" customFormat="1">
      <c r="A252" s="3"/>
      <c r="B252" s="345"/>
      <c r="C252" s="77">
        <v>2011</v>
      </c>
      <c r="D252" s="77">
        <v>2012</v>
      </c>
      <c r="E252" s="77">
        <v>2013</v>
      </c>
      <c r="F252" s="77">
        <v>2014</v>
      </c>
      <c r="G252" s="77">
        <v>2015</v>
      </c>
    </row>
    <row r="253" spans="1:13" s="4" customFormat="1">
      <c r="A253" s="3"/>
      <c r="B253" s="78" t="s">
        <v>139</v>
      </c>
      <c r="C253" s="79">
        <v>90</v>
      </c>
      <c r="D253" s="79">
        <v>98</v>
      </c>
      <c r="E253" s="79">
        <v>73</v>
      </c>
      <c r="F253" s="80">
        <v>85</v>
      </c>
      <c r="G253" s="80">
        <v>62</v>
      </c>
    </row>
    <row r="254" spans="1:13" s="4" customFormat="1">
      <c r="A254" s="3"/>
      <c r="B254" s="78" t="s">
        <v>140</v>
      </c>
      <c r="C254" s="79">
        <v>128</v>
      </c>
      <c r="D254" s="79">
        <v>111</v>
      </c>
      <c r="E254" s="79">
        <v>132</v>
      </c>
      <c r="F254" s="80">
        <v>121</v>
      </c>
      <c r="G254" s="80">
        <v>70</v>
      </c>
    </row>
    <row r="255" spans="1:13" s="4" customFormat="1">
      <c r="A255" s="3"/>
      <c r="B255" s="78" t="s">
        <v>141</v>
      </c>
      <c r="C255" s="79">
        <v>17</v>
      </c>
      <c r="D255" s="79">
        <v>31</v>
      </c>
      <c r="E255" s="79">
        <v>16</v>
      </c>
      <c r="F255" s="80">
        <v>34</v>
      </c>
      <c r="G255" s="80">
        <v>19</v>
      </c>
    </row>
    <row r="256" spans="1:13" s="4" customFormat="1">
      <c r="A256" s="3"/>
      <c r="B256" s="78" t="s">
        <v>142</v>
      </c>
      <c r="C256" s="79">
        <v>35</v>
      </c>
      <c r="D256" s="79">
        <v>34</v>
      </c>
      <c r="E256" s="79">
        <v>39</v>
      </c>
      <c r="F256" s="80">
        <v>21</v>
      </c>
      <c r="G256" s="80">
        <v>23</v>
      </c>
    </row>
    <row r="257" spans="1:7" s="4" customFormat="1">
      <c r="A257" s="3"/>
      <c r="B257" s="78" t="s">
        <v>143</v>
      </c>
      <c r="C257" s="79">
        <v>11</v>
      </c>
      <c r="D257" s="79">
        <v>25</v>
      </c>
      <c r="E257" s="79">
        <v>14</v>
      </c>
      <c r="F257" s="80">
        <v>19</v>
      </c>
      <c r="G257" s="80">
        <v>7</v>
      </c>
    </row>
    <row r="258" spans="1:7" s="4" customFormat="1">
      <c r="A258" s="3"/>
      <c r="B258" s="78" t="s">
        <v>97</v>
      </c>
      <c r="C258" s="79">
        <v>8</v>
      </c>
      <c r="D258" s="79">
        <v>9</v>
      </c>
      <c r="E258" s="79">
        <v>2</v>
      </c>
      <c r="F258" s="80">
        <v>4</v>
      </c>
      <c r="G258" s="80">
        <v>7</v>
      </c>
    </row>
    <row r="259" spans="1:7" s="4" customFormat="1">
      <c r="A259" s="3"/>
      <c r="B259" s="67" t="s">
        <v>74</v>
      </c>
      <c r="C259" s="81">
        <v>289</v>
      </c>
      <c r="D259" s="81">
        <v>308</v>
      </c>
      <c r="E259" s="81">
        <v>276</v>
      </c>
      <c r="F259" s="69">
        <f>SUM(F253:F258)</f>
        <v>284</v>
      </c>
      <c r="G259" s="69">
        <f>SUM(G253:G258)</f>
        <v>188</v>
      </c>
    </row>
    <row r="260" spans="1:7" s="4" customFormat="1">
      <c r="A260" s="3"/>
      <c r="B260" s="32"/>
      <c r="C260" s="33"/>
      <c r="D260" s="33"/>
      <c r="E260" s="33"/>
      <c r="F260" s="33"/>
      <c r="G260" s="76" t="s">
        <v>136</v>
      </c>
    </row>
    <row r="261" spans="1:7" s="4" customFormat="1">
      <c r="A261" s="3"/>
      <c r="D261" s="3"/>
    </row>
    <row r="262" spans="1:7" s="4" customFormat="1">
      <c r="A262" s="14" t="s">
        <v>0</v>
      </c>
      <c r="B262" s="14" t="s">
        <v>17</v>
      </c>
      <c r="C262" s="14" t="s">
        <v>304</v>
      </c>
      <c r="D262" s="14"/>
    </row>
    <row r="263" spans="1:7" s="4" customFormat="1">
      <c r="A263" s="3"/>
      <c r="B263" s="1"/>
      <c r="C263"/>
      <c r="D263"/>
      <c r="E263"/>
      <c r="F263"/>
      <c r="G263"/>
    </row>
    <row r="264" spans="1:7" s="4" customFormat="1">
      <c r="A264" s="3"/>
      <c r="B264" s="346" t="s">
        <v>144</v>
      </c>
      <c r="C264" s="347"/>
      <c r="D264" s="347"/>
      <c r="E264" s="347"/>
      <c r="F264" s="347"/>
      <c r="G264" s="348"/>
    </row>
    <row r="265" spans="1:7" s="4" customFormat="1">
      <c r="A265" s="3"/>
      <c r="B265" s="50" t="s">
        <v>79</v>
      </c>
      <c r="C265" s="82">
        <v>2011</v>
      </c>
      <c r="D265" s="82">
        <v>2012</v>
      </c>
      <c r="E265" s="82">
        <v>2013</v>
      </c>
      <c r="F265" s="82">
        <v>2014</v>
      </c>
      <c r="G265" s="82">
        <v>2015</v>
      </c>
    </row>
    <row r="266" spans="1:7" s="4" customFormat="1">
      <c r="A266" s="3"/>
      <c r="B266" s="52" t="s">
        <v>40</v>
      </c>
      <c r="C266" s="83">
        <v>1565.471035843304</v>
      </c>
      <c r="D266" s="83">
        <v>1394.5694743229092</v>
      </c>
      <c r="E266" s="83">
        <v>1651.4059975358925</v>
      </c>
      <c r="F266" s="83">
        <v>1677.0338028169015</v>
      </c>
      <c r="G266" s="83">
        <v>1693.2990130549795</v>
      </c>
    </row>
    <row r="267" spans="1:7" s="4" customFormat="1">
      <c r="A267" s="3"/>
      <c r="B267" s="52" t="s">
        <v>41</v>
      </c>
      <c r="C267" s="83">
        <v>1705.9717153942681</v>
      </c>
      <c r="D267" s="83">
        <v>1439.5045045045051</v>
      </c>
      <c r="E267" s="83">
        <v>1727.0090775284916</v>
      </c>
      <c r="F267" s="83">
        <v>1680.8974358974358</v>
      </c>
      <c r="G267" s="83">
        <v>2091.8339215201449</v>
      </c>
    </row>
    <row r="268" spans="1:7" s="4" customFormat="1">
      <c r="A268" s="3"/>
      <c r="B268" s="52" t="s">
        <v>42</v>
      </c>
      <c r="C268" s="83">
        <v>1361.7544369209918</v>
      </c>
      <c r="D268" s="83">
        <v>1199.2943918129333</v>
      </c>
      <c r="E268" s="83">
        <v>1284.89040963354</v>
      </c>
      <c r="F268" s="83">
        <v>1210.1064667575345</v>
      </c>
      <c r="G268" s="83">
        <v>1174.5392936488747</v>
      </c>
    </row>
    <row r="269" spans="1:7" s="4" customFormat="1">
      <c r="A269" s="3"/>
      <c r="B269" s="52" t="s">
        <v>43</v>
      </c>
      <c r="C269" s="83">
        <v>1547.7646054428653</v>
      </c>
      <c r="D269" s="83">
        <v>1331.3575271555742</v>
      </c>
      <c r="E269" s="83">
        <v>1549.3032280825553</v>
      </c>
      <c r="F269" s="83">
        <v>1573.5339663162654</v>
      </c>
      <c r="G269" s="83">
        <v>1266.9670823370886</v>
      </c>
    </row>
    <row r="270" spans="1:7" s="4" customFormat="1">
      <c r="A270" s="3"/>
      <c r="B270" s="52" t="s">
        <v>44</v>
      </c>
      <c r="C270" s="83">
        <v>1794.3596968707739</v>
      </c>
      <c r="D270" s="83">
        <v>1840.5942323662932</v>
      </c>
      <c r="E270" s="83">
        <v>1852.709539522624</v>
      </c>
      <c r="F270" s="83">
        <v>1784.1906505666229</v>
      </c>
      <c r="G270" s="83">
        <v>1610.5876937241308</v>
      </c>
    </row>
    <row r="271" spans="1:7" s="4" customFormat="1">
      <c r="A271" s="3"/>
      <c r="B271" s="52" t="s">
        <v>45</v>
      </c>
      <c r="C271" s="83">
        <v>1312.811971540295</v>
      </c>
      <c r="D271" s="83">
        <v>1454.2478008412786</v>
      </c>
      <c r="E271" s="83">
        <v>1209.0996278456801</v>
      </c>
      <c r="F271" s="83">
        <v>1233.8397382806029</v>
      </c>
      <c r="G271" s="83">
        <v>1356.9436371285353</v>
      </c>
    </row>
    <row r="272" spans="1:7" s="4" customFormat="1">
      <c r="A272" s="3"/>
      <c r="B272" s="52" t="s">
        <v>46</v>
      </c>
      <c r="C272" s="83">
        <v>1785.7026529941227</v>
      </c>
      <c r="D272" s="83">
        <v>1821.6967522577536</v>
      </c>
      <c r="E272" s="83">
        <v>1597.0454972780242</v>
      </c>
      <c r="F272" s="83">
        <v>1565.2537927487786</v>
      </c>
      <c r="G272" s="83">
        <v>1851.1173085480816</v>
      </c>
    </row>
    <row r="273" spans="1:9" s="4" customFormat="1" ht="15.75">
      <c r="A273" s="3"/>
      <c r="B273" s="52" t="s">
        <v>47</v>
      </c>
      <c r="C273" s="83">
        <v>2202.8412744306879</v>
      </c>
      <c r="D273" s="84" t="s">
        <v>145</v>
      </c>
      <c r="E273" s="83">
        <v>1942.9766471803237</v>
      </c>
      <c r="F273" s="83">
        <v>1913.2915543575921</v>
      </c>
      <c r="G273" s="83">
        <v>2113.4203191954475</v>
      </c>
    </row>
    <row r="274" spans="1:9" s="4" customFormat="1">
      <c r="A274" s="3"/>
      <c r="B274" s="52" t="s">
        <v>48</v>
      </c>
      <c r="C274" s="83">
        <v>1440.6679200805886</v>
      </c>
      <c r="D274" s="83">
        <v>1667.723916413589</v>
      </c>
      <c r="E274" s="83">
        <v>1276.152047015689</v>
      </c>
      <c r="F274" s="83">
        <v>1175</v>
      </c>
      <c r="G274" s="83">
        <v>1138</v>
      </c>
    </row>
    <row r="275" spans="1:9" s="4" customFormat="1">
      <c r="A275" s="3"/>
      <c r="B275" s="52" t="s">
        <v>49</v>
      </c>
      <c r="C275" s="83">
        <v>1201.6285529561073</v>
      </c>
      <c r="D275" s="83">
        <v>1606.3583722108574</v>
      </c>
      <c r="E275" s="83">
        <v>1462.6417901196198</v>
      </c>
      <c r="F275" s="83">
        <v>1462</v>
      </c>
      <c r="G275" s="83">
        <v>1365.5367231638443</v>
      </c>
    </row>
    <row r="276" spans="1:9" s="4" customFormat="1" ht="15.75">
      <c r="A276" s="3"/>
      <c r="B276" s="52" t="s">
        <v>51</v>
      </c>
      <c r="C276" s="83">
        <v>946.0722914269179</v>
      </c>
      <c r="D276" s="85">
        <v>1</v>
      </c>
      <c r="E276" s="85">
        <v>1</v>
      </c>
      <c r="F276" s="85">
        <v>1</v>
      </c>
      <c r="G276" s="85">
        <v>1</v>
      </c>
    </row>
    <row r="277" spans="1:9" s="4" customFormat="1">
      <c r="A277" s="3"/>
      <c r="B277" s="54" t="s">
        <v>74</v>
      </c>
      <c r="C277" s="86">
        <v>1520.7914574012873</v>
      </c>
      <c r="D277" s="87" t="s">
        <v>146</v>
      </c>
      <c r="E277" s="86">
        <v>1512.2539349888661</v>
      </c>
      <c r="F277" s="86">
        <v>1466</v>
      </c>
      <c r="G277" s="86">
        <v>1412</v>
      </c>
    </row>
    <row r="278" spans="1:9" s="4" customFormat="1" ht="27" customHeight="1">
      <c r="A278" s="3"/>
      <c r="B278" s="349" t="s">
        <v>147</v>
      </c>
      <c r="C278" s="350"/>
      <c r="D278" s="350"/>
      <c r="E278" s="350"/>
      <c r="F278" s="350"/>
      <c r="G278" s="351"/>
    </row>
    <row r="279" spans="1:9" s="4" customFormat="1">
      <c r="A279" s="3"/>
      <c r="B279" s="352" t="s">
        <v>136</v>
      </c>
      <c r="C279" s="353"/>
      <c r="D279" s="353"/>
      <c r="E279" s="353"/>
      <c r="F279" s="353"/>
      <c r="G279" s="354"/>
    </row>
    <row r="280" spans="1:9" s="4" customFormat="1">
      <c r="A280" s="3"/>
      <c r="D280" s="3"/>
    </row>
    <row r="281" spans="1:9" s="4" customFormat="1">
      <c r="A281" s="3"/>
      <c r="D281" s="3"/>
    </row>
    <row r="282" spans="1:9" s="4" customFormat="1">
      <c r="A282" s="14" t="s">
        <v>0</v>
      </c>
      <c r="B282" s="14" t="s">
        <v>313</v>
      </c>
      <c r="C282" s="14" t="s">
        <v>314</v>
      </c>
      <c r="D282" s="3"/>
    </row>
    <row r="283" spans="1:9" s="4" customFormat="1">
      <c r="A283" s="3"/>
      <c r="D283" s="3"/>
    </row>
    <row r="284" spans="1:9" s="4" customFormat="1">
      <c r="A284" s="3"/>
      <c r="B284" s="188"/>
      <c r="C284"/>
      <c r="D284"/>
      <c r="E284"/>
      <c r="F284"/>
      <c r="G284"/>
      <c r="H284"/>
      <c r="I284"/>
    </row>
    <row r="285" spans="1:9" s="4" customFormat="1">
      <c r="A285" s="3"/>
      <c r="B285" s="189">
        <v>2011</v>
      </c>
      <c r="C285" s="189">
        <v>2012</v>
      </c>
      <c r="D285" s="189">
        <v>2013</v>
      </c>
      <c r="E285" s="189">
        <v>2014</v>
      </c>
      <c r="F285" s="190">
        <v>2015</v>
      </c>
      <c r="H285"/>
      <c r="I285"/>
    </row>
    <row r="286" spans="1:9" s="4" customFormat="1">
      <c r="A286" s="3"/>
      <c r="B286" s="189">
        <v>49</v>
      </c>
      <c r="C286" s="189">
        <v>43</v>
      </c>
      <c r="D286" s="189">
        <v>42</v>
      </c>
      <c r="E286" s="189">
        <v>46</v>
      </c>
      <c r="F286" s="191" t="s">
        <v>352</v>
      </c>
      <c r="H286"/>
      <c r="I286"/>
    </row>
    <row r="287" spans="1:9" s="4" customFormat="1">
      <c r="A287" s="3"/>
      <c r="B287"/>
      <c r="C287"/>
      <c r="D287"/>
      <c r="E287"/>
      <c r="F287"/>
      <c r="H287"/>
      <c r="I287"/>
    </row>
    <row r="288" spans="1:9" s="4" customFormat="1">
      <c r="A288" s="3"/>
      <c r="B288" t="s">
        <v>353</v>
      </c>
      <c r="C288"/>
      <c r="D288"/>
      <c r="E288"/>
      <c r="F288"/>
      <c r="H288"/>
      <c r="I288"/>
    </row>
    <row r="289" spans="1:9" s="4" customFormat="1">
      <c r="A289" s="3"/>
      <c r="B289" t="s">
        <v>354</v>
      </c>
      <c r="C289"/>
      <c r="D289"/>
      <c r="E289"/>
      <c r="F289"/>
      <c r="H289"/>
      <c r="I289"/>
    </row>
    <row r="290" spans="1:9" s="4" customFormat="1">
      <c r="A290" s="3"/>
      <c r="D290" s="3"/>
    </row>
    <row r="291" spans="1:9" s="4" customFormat="1">
      <c r="A291" s="14" t="s">
        <v>315</v>
      </c>
      <c r="B291" s="14" t="s">
        <v>316</v>
      </c>
      <c r="C291" s="14" t="s">
        <v>314</v>
      </c>
      <c r="D291" s="3"/>
    </row>
    <row r="292" spans="1:9" s="4" customFormat="1">
      <c r="A292" s="3"/>
      <c r="D292" s="3"/>
    </row>
    <row r="293" spans="1:9" s="4" customFormat="1">
      <c r="A293" s="3"/>
      <c r="B293" s="189" t="s">
        <v>355</v>
      </c>
      <c r="C293" s="189" t="s">
        <v>356</v>
      </c>
      <c r="D293" s="3"/>
    </row>
    <row r="294" spans="1:9" s="4" customFormat="1">
      <c r="A294" s="3"/>
      <c r="B294" s="192">
        <v>0</v>
      </c>
      <c r="C294" s="189">
        <v>0</v>
      </c>
      <c r="D294" s="3"/>
    </row>
    <row r="295" spans="1:9" s="4" customFormat="1">
      <c r="A295" s="3"/>
      <c r="B295" s="192" t="s">
        <v>357</v>
      </c>
      <c r="C295" s="189">
        <v>36</v>
      </c>
      <c r="D295" s="3"/>
    </row>
    <row r="296" spans="1:9" s="4" customFormat="1">
      <c r="A296" s="3"/>
      <c r="B296" s="192" t="s">
        <v>358</v>
      </c>
      <c r="C296" s="189">
        <v>25</v>
      </c>
      <c r="D296" s="3"/>
    </row>
    <row r="297" spans="1:9" s="4" customFormat="1">
      <c r="A297" s="3"/>
      <c r="B297" s="192" t="s">
        <v>359</v>
      </c>
      <c r="C297" s="189">
        <v>13</v>
      </c>
      <c r="D297" s="3"/>
    </row>
    <row r="298" spans="1:9" s="4" customFormat="1">
      <c r="A298" s="3"/>
      <c r="B298" s="192" t="s">
        <v>150</v>
      </c>
      <c r="C298" s="189">
        <v>7</v>
      </c>
      <c r="D298" s="3"/>
    </row>
    <row r="299" spans="1:9" s="4" customFormat="1">
      <c r="A299" s="3"/>
      <c r="B299" s="192" t="s">
        <v>151</v>
      </c>
      <c r="C299" s="189">
        <v>2</v>
      </c>
      <c r="D299" s="3"/>
    </row>
    <row r="300" spans="1:9" s="4" customFormat="1">
      <c r="A300" s="3"/>
      <c r="B300" s="192" t="s">
        <v>360</v>
      </c>
      <c r="C300" s="189">
        <v>7</v>
      </c>
      <c r="D300" s="3"/>
    </row>
    <row r="301" spans="1:9" s="4" customFormat="1">
      <c r="A301" s="3"/>
      <c r="B301" s="192" t="s">
        <v>361</v>
      </c>
      <c r="C301" s="189">
        <v>6</v>
      </c>
      <c r="D301" s="3"/>
    </row>
    <row r="302" spans="1:9" s="4" customFormat="1">
      <c r="A302" s="3"/>
      <c r="D302" s="3"/>
    </row>
    <row r="303" spans="1:9" s="4" customFormat="1">
      <c r="A303" s="3"/>
      <c r="D303" s="3"/>
    </row>
    <row r="304" spans="1:9" s="4" customFormat="1">
      <c r="A304" s="14" t="s">
        <v>0</v>
      </c>
      <c r="B304" s="14" t="s">
        <v>317</v>
      </c>
      <c r="C304" s="14" t="s">
        <v>318</v>
      </c>
      <c r="D304" s="3"/>
    </row>
    <row r="305" spans="1:8" s="4" customFormat="1">
      <c r="A305" s="3"/>
      <c r="D305" s="3"/>
    </row>
    <row r="306" spans="1:8" s="4" customFormat="1">
      <c r="A306" s="3"/>
      <c r="B306" s="189" t="s">
        <v>362</v>
      </c>
      <c r="C306" s="189">
        <v>2014</v>
      </c>
      <c r="D306" s="189">
        <v>2015</v>
      </c>
      <c r="E306"/>
    </row>
    <row r="307" spans="1:8" s="4" customFormat="1">
      <c r="A307" s="3"/>
      <c r="B307" s="189" t="s">
        <v>363</v>
      </c>
      <c r="C307" s="189">
        <v>31</v>
      </c>
      <c r="D307" s="189">
        <v>50.95</v>
      </c>
      <c r="E307"/>
    </row>
    <row r="308" spans="1:8" s="4" customFormat="1">
      <c r="A308" s="3"/>
      <c r="B308"/>
      <c r="C308"/>
      <c r="D308"/>
      <c r="E308"/>
    </row>
    <row r="309" spans="1:8" s="4" customFormat="1">
      <c r="A309" s="3"/>
      <c r="B309" t="s">
        <v>364</v>
      </c>
      <c r="C309"/>
      <c r="D309"/>
      <c r="E309"/>
    </row>
    <row r="310" spans="1:8" s="4" customFormat="1">
      <c r="A310" s="3"/>
      <c r="B310" t="s">
        <v>354</v>
      </c>
      <c r="C310"/>
      <c r="D310"/>
      <c r="E310"/>
    </row>
    <row r="311" spans="1:8" s="4" customFormat="1">
      <c r="A311" s="3"/>
      <c r="D311" s="3"/>
    </row>
    <row r="312" spans="1:8" s="4" customFormat="1">
      <c r="A312" s="3"/>
      <c r="D312" s="3"/>
    </row>
    <row r="313" spans="1:8" s="4" customFormat="1">
      <c r="A313" s="14" t="s">
        <v>0</v>
      </c>
      <c r="B313" s="14" t="s">
        <v>319</v>
      </c>
      <c r="C313" s="14" t="s">
        <v>318</v>
      </c>
      <c r="D313" s="3"/>
    </row>
    <row r="314" spans="1:8" s="4" customFormat="1">
      <c r="A314" s="3"/>
      <c r="D314" s="3"/>
    </row>
    <row r="315" spans="1:8" s="4" customFormat="1">
      <c r="A315" s="3"/>
      <c r="B315" s="189"/>
      <c r="C315" s="189">
        <v>2010</v>
      </c>
      <c r="D315" s="189">
        <v>2011</v>
      </c>
      <c r="E315" s="189">
        <v>2012</v>
      </c>
      <c r="F315" s="189">
        <v>2013</v>
      </c>
      <c r="G315" s="189">
        <v>2014</v>
      </c>
      <c r="H315" s="189">
        <v>2015</v>
      </c>
    </row>
    <row r="316" spans="1:8" s="4" customFormat="1">
      <c r="A316" s="3"/>
      <c r="B316" s="189" t="s">
        <v>365</v>
      </c>
      <c r="C316" s="193">
        <v>0.114</v>
      </c>
      <c r="D316" s="193">
        <v>1.7000000000000001E-2</v>
      </c>
      <c r="E316" s="193">
        <v>-1.7999999999999999E-2</v>
      </c>
      <c r="F316" s="193">
        <v>7.9000000000000001E-2</v>
      </c>
      <c r="G316" s="193">
        <v>9.1399999999999995E-2</v>
      </c>
      <c r="H316" s="193">
        <v>1.5599999999999999E-2</v>
      </c>
    </row>
    <row r="317" spans="1:8" s="4" customFormat="1">
      <c r="A317" s="3"/>
      <c r="B317"/>
      <c r="C317"/>
      <c r="D317"/>
      <c r="E317"/>
      <c r="F317"/>
    </row>
    <row r="318" spans="1:8" s="4" customFormat="1">
      <c r="A318" s="3"/>
      <c r="B318"/>
      <c r="C318"/>
      <c r="D318"/>
      <c r="E318"/>
      <c r="F318"/>
    </row>
    <row r="319" spans="1:8" s="4" customFormat="1">
      <c r="A319" s="3"/>
      <c r="B319" t="s">
        <v>364</v>
      </c>
      <c r="C319"/>
      <c r="D319"/>
      <c r="E319"/>
      <c r="F319"/>
    </row>
    <row r="320" spans="1:8" s="4" customFormat="1">
      <c r="A320" s="3"/>
      <c r="B320" t="s">
        <v>354</v>
      </c>
      <c r="C320"/>
      <c r="D320"/>
      <c r="E320"/>
      <c r="F320"/>
    </row>
    <row r="321" spans="1:5" s="4" customFormat="1">
      <c r="A321" s="3"/>
      <c r="D321" s="3"/>
    </row>
    <row r="322" spans="1:5" s="4" customFormat="1">
      <c r="A322" s="3"/>
      <c r="D322" s="3"/>
    </row>
    <row r="323" spans="1:5" s="4" customFormat="1">
      <c r="A323" s="14" t="s">
        <v>0</v>
      </c>
      <c r="B323" s="14" t="s">
        <v>320</v>
      </c>
      <c r="C323" s="14" t="s">
        <v>318</v>
      </c>
      <c r="D323" s="3"/>
    </row>
    <row r="324" spans="1:5" s="4" customFormat="1">
      <c r="A324" s="3"/>
      <c r="D324" s="3"/>
    </row>
    <row r="325" spans="1:5" s="4" customFormat="1" ht="30">
      <c r="A325" s="3"/>
      <c r="B325" s="194" t="s">
        <v>366</v>
      </c>
      <c r="C325" s="194" t="s">
        <v>356</v>
      </c>
      <c r="D325" s="194" t="s">
        <v>367</v>
      </c>
      <c r="E325" s="194" t="s">
        <v>368</v>
      </c>
    </row>
    <row r="326" spans="1:5" s="4" customFormat="1">
      <c r="A326" s="3"/>
      <c r="B326" s="189" t="s">
        <v>369</v>
      </c>
      <c r="C326" s="189" t="s">
        <v>370</v>
      </c>
      <c r="D326" s="189">
        <v>507.32</v>
      </c>
      <c r="E326" s="189">
        <v>28.18</v>
      </c>
    </row>
    <row r="327" spans="1:5" s="4" customFormat="1">
      <c r="A327" s="3"/>
      <c r="B327" s="189" t="s">
        <v>371</v>
      </c>
      <c r="C327" s="189" t="s">
        <v>372</v>
      </c>
      <c r="D327" s="189">
        <v>413.04</v>
      </c>
      <c r="E327" s="189">
        <v>25.82</v>
      </c>
    </row>
    <row r="328" spans="1:5" s="4" customFormat="1">
      <c r="A328" s="3"/>
      <c r="B328" s="189" t="s">
        <v>373</v>
      </c>
      <c r="C328" s="189" t="s">
        <v>374</v>
      </c>
      <c r="D328" s="189">
        <v>411.14</v>
      </c>
      <c r="E328" s="189">
        <v>51.39</v>
      </c>
    </row>
    <row r="329" spans="1:5" s="4" customFormat="1">
      <c r="A329" s="3"/>
      <c r="B329" s="189" t="s">
        <v>375</v>
      </c>
      <c r="C329" s="189" t="s">
        <v>376</v>
      </c>
      <c r="D329" s="189">
        <v>399.06</v>
      </c>
      <c r="E329" s="189">
        <v>23.47</v>
      </c>
    </row>
    <row r="330" spans="1:5" s="4" customFormat="1">
      <c r="A330" s="3"/>
      <c r="B330" s="189" t="s">
        <v>377</v>
      </c>
      <c r="C330" s="189" t="s">
        <v>378</v>
      </c>
      <c r="D330" s="189">
        <v>300.89</v>
      </c>
      <c r="E330" s="189">
        <v>20.059999999999999</v>
      </c>
    </row>
    <row r="331" spans="1:5" s="4" customFormat="1">
      <c r="A331" s="3"/>
      <c r="B331" s="189" t="s">
        <v>379</v>
      </c>
      <c r="C331" s="189" t="s">
        <v>380</v>
      </c>
      <c r="D331" s="189">
        <v>265.29000000000002</v>
      </c>
      <c r="E331" s="189">
        <v>37.9</v>
      </c>
    </row>
    <row r="332" spans="1:5" s="4" customFormat="1">
      <c r="A332" s="3"/>
      <c r="B332" s="189" t="s">
        <v>381</v>
      </c>
      <c r="C332" s="189" t="s">
        <v>382</v>
      </c>
      <c r="D332" s="189">
        <v>191.8</v>
      </c>
      <c r="E332" s="189">
        <v>31.97</v>
      </c>
    </row>
    <row r="333" spans="1:5" s="4" customFormat="1">
      <c r="A333" s="3"/>
      <c r="B333" s="189" t="s">
        <v>383</v>
      </c>
      <c r="C333" s="189" t="s">
        <v>384</v>
      </c>
      <c r="D333" s="189">
        <v>152.47999999999999</v>
      </c>
      <c r="E333" s="189">
        <v>15.25</v>
      </c>
    </row>
    <row r="334" spans="1:5" s="4" customFormat="1">
      <c r="A334" s="3"/>
      <c r="B334" s="189" t="s">
        <v>385</v>
      </c>
      <c r="C334" s="189" t="s">
        <v>386</v>
      </c>
      <c r="D334" s="189">
        <v>42.36</v>
      </c>
      <c r="E334" s="189">
        <v>21.18</v>
      </c>
    </row>
    <row r="335" spans="1:5" s="4" customFormat="1">
      <c r="A335" s="3"/>
      <c r="B335" s="189" t="s">
        <v>387</v>
      </c>
      <c r="C335" s="189" t="s">
        <v>386</v>
      </c>
      <c r="D335" s="189">
        <v>21.55</v>
      </c>
      <c r="E335" s="189">
        <v>10.78</v>
      </c>
    </row>
    <row r="336" spans="1:5" s="4" customFormat="1">
      <c r="A336" s="3"/>
      <c r="B336" s="189" t="s">
        <v>388</v>
      </c>
      <c r="C336" s="189" t="s">
        <v>389</v>
      </c>
      <c r="D336" s="189" t="s">
        <v>343</v>
      </c>
      <c r="E336" s="189" t="s">
        <v>343</v>
      </c>
    </row>
    <row r="337" spans="1:11" s="4" customFormat="1">
      <c r="A337" s="3"/>
      <c r="B337"/>
      <c r="C337"/>
      <c r="D337"/>
      <c r="E337"/>
    </row>
    <row r="338" spans="1:11" s="4" customFormat="1">
      <c r="A338" s="3"/>
      <c r="B338" t="s">
        <v>390</v>
      </c>
      <c r="C338"/>
      <c r="D338"/>
      <c r="E338"/>
    </row>
    <row r="339" spans="1:11" s="4" customFormat="1">
      <c r="A339" s="3"/>
      <c r="B339" t="s">
        <v>354</v>
      </c>
      <c r="C339"/>
      <c r="D339"/>
      <c r="E339"/>
    </row>
    <row r="340" spans="1:11" s="4" customFormat="1">
      <c r="A340" s="3"/>
      <c r="D340" s="3"/>
    </row>
    <row r="341" spans="1:11" s="4" customFormat="1">
      <c r="A341" s="3"/>
      <c r="D341" s="3"/>
    </row>
    <row r="342" spans="1:11" s="4" customFormat="1">
      <c r="A342" s="3"/>
      <c r="D342" s="3"/>
    </row>
    <row r="343" spans="1:11" s="4" customFormat="1">
      <c r="A343" s="14" t="s">
        <v>315</v>
      </c>
      <c r="B343" s="14" t="s">
        <v>321</v>
      </c>
      <c r="C343" s="14" t="s">
        <v>322</v>
      </c>
      <c r="D343" s="3"/>
    </row>
    <row r="344" spans="1:11" s="4" customFormat="1">
      <c r="A344" s="3"/>
      <c r="D344" s="3"/>
    </row>
    <row r="345" spans="1:11" s="4" customFormat="1" ht="15.75" thickBot="1">
      <c r="A345" s="3"/>
      <c r="B345"/>
      <c r="C345"/>
      <c r="D345" s="195">
        <v>2008</v>
      </c>
      <c r="E345" s="195">
        <v>2009</v>
      </c>
      <c r="F345" s="195">
        <v>2010</v>
      </c>
      <c r="G345" s="195">
        <v>2011</v>
      </c>
      <c r="H345" s="195">
        <v>2012</v>
      </c>
      <c r="I345" s="195">
        <v>2013</v>
      </c>
      <c r="J345" s="195">
        <v>2014</v>
      </c>
      <c r="K345" s="195">
        <v>2015</v>
      </c>
    </row>
    <row r="346" spans="1:11" s="4" customFormat="1">
      <c r="A346" s="3"/>
      <c r="B346" s="190" t="s">
        <v>391</v>
      </c>
      <c r="C346" s="396" t="s">
        <v>392</v>
      </c>
      <c r="D346" s="397">
        <v>6062</v>
      </c>
      <c r="E346" s="398">
        <v>5757</v>
      </c>
      <c r="F346" s="398">
        <v>5576</v>
      </c>
      <c r="G346" s="398">
        <v>5554</v>
      </c>
      <c r="H346" s="398">
        <v>5300</v>
      </c>
      <c r="I346" s="398">
        <v>4771</v>
      </c>
      <c r="J346" s="398">
        <v>4657</v>
      </c>
      <c r="K346" s="398">
        <f>K347+K348</f>
        <v>4287</v>
      </c>
    </row>
    <row r="347" spans="1:11" s="4" customFormat="1">
      <c r="A347" s="3"/>
      <c r="B347" s="190" t="s">
        <v>393</v>
      </c>
      <c r="C347" s="396" t="s">
        <v>392</v>
      </c>
      <c r="D347" s="399">
        <v>2403</v>
      </c>
      <c r="E347" s="190">
        <v>2463</v>
      </c>
      <c r="F347" s="190">
        <v>2521</v>
      </c>
      <c r="G347" s="190">
        <v>2339</v>
      </c>
      <c r="H347" s="190">
        <v>2234</v>
      </c>
      <c r="I347" s="190">
        <v>2035</v>
      </c>
      <c r="J347" s="190">
        <v>1942</v>
      </c>
      <c r="K347" s="190">
        <v>1822</v>
      </c>
    </row>
    <row r="348" spans="1:11" s="4" customFormat="1">
      <c r="A348" s="3"/>
      <c r="B348" s="190" t="s">
        <v>394</v>
      </c>
      <c r="C348" s="396" t="s">
        <v>392</v>
      </c>
      <c r="D348" s="399">
        <v>3659</v>
      </c>
      <c r="E348" s="190">
        <v>3294</v>
      </c>
      <c r="F348" s="190">
        <v>3055</v>
      </c>
      <c r="G348" s="190">
        <v>3215</v>
      </c>
      <c r="H348" s="190">
        <v>3066</v>
      </c>
      <c r="I348" s="190">
        <v>2736</v>
      </c>
      <c r="J348" s="190">
        <v>2715</v>
      </c>
      <c r="K348" s="190">
        <v>2465</v>
      </c>
    </row>
    <row r="349" spans="1:11" s="4" customFormat="1">
      <c r="A349" s="3"/>
      <c r="B349" s="3"/>
      <c r="C349" s="3"/>
      <c r="D349" s="3"/>
      <c r="E349" s="3"/>
      <c r="F349" s="3"/>
      <c r="G349" s="400"/>
      <c r="H349" s="400"/>
      <c r="I349" s="3"/>
      <c r="J349" s="3"/>
      <c r="K349" s="3"/>
    </row>
    <row r="350" spans="1:11" s="4" customFormat="1" ht="15.75" thickBot="1">
      <c r="A350" s="3"/>
      <c r="B350" s="3"/>
      <c r="C350" s="3"/>
      <c r="D350" s="401">
        <v>2008</v>
      </c>
      <c r="E350" s="401">
        <v>2009</v>
      </c>
      <c r="F350" s="401">
        <v>2010</v>
      </c>
      <c r="G350" s="401">
        <v>2011</v>
      </c>
      <c r="H350" s="401">
        <v>2012</v>
      </c>
      <c r="I350" s="401">
        <v>2013</v>
      </c>
      <c r="J350" s="401">
        <v>2014</v>
      </c>
      <c r="K350" s="401">
        <v>2015</v>
      </c>
    </row>
    <row r="351" spans="1:11" s="4" customFormat="1">
      <c r="A351" s="3"/>
      <c r="B351" s="190" t="s">
        <v>635</v>
      </c>
      <c r="C351" s="396" t="s">
        <v>395</v>
      </c>
      <c r="D351" s="402">
        <v>7179000</v>
      </c>
      <c r="E351" s="403">
        <v>7157000</v>
      </c>
      <c r="F351" s="403">
        <v>7144000</v>
      </c>
      <c r="G351" s="403">
        <v>7060000</v>
      </c>
      <c r="H351" s="403">
        <v>7000000</v>
      </c>
      <c r="I351" s="403">
        <v>6860000</v>
      </c>
      <c r="J351" s="403">
        <v>6730000</v>
      </c>
      <c r="K351" s="403">
        <v>6455000</v>
      </c>
    </row>
    <row r="352" spans="1:11" s="4" customFormat="1">
      <c r="A352" s="3"/>
      <c r="B352" s="190" t="s">
        <v>393</v>
      </c>
      <c r="C352" s="396" t="s">
        <v>636</v>
      </c>
      <c r="D352" s="404">
        <f t="shared" ref="D352:I353" si="3">D347*1000000</f>
        <v>2403000000</v>
      </c>
      <c r="E352" s="404">
        <f t="shared" si="3"/>
        <v>2463000000</v>
      </c>
      <c r="F352" s="404">
        <f t="shared" si="3"/>
        <v>2521000000</v>
      </c>
      <c r="G352" s="404">
        <f t="shared" si="3"/>
        <v>2339000000</v>
      </c>
      <c r="H352" s="404">
        <f t="shared" si="3"/>
        <v>2234000000</v>
      </c>
      <c r="I352" s="404">
        <f t="shared" si="3"/>
        <v>2035000000</v>
      </c>
      <c r="J352" s="404">
        <f>J347*1000000</f>
        <v>1942000000</v>
      </c>
      <c r="K352" s="404">
        <f>K347*1000000</f>
        <v>1822000000</v>
      </c>
    </row>
    <row r="353" spans="1:11" s="4" customFormat="1" ht="15.75" thickBot="1">
      <c r="A353" s="3"/>
      <c r="B353" s="190" t="s">
        <v>394</v>
      </c>
      <c r="C353" s="396" t="s">
        <v>636</v>
      </c>
      <c r="D353" s="405">
        <f t="shared" si="3"/>
        <v>3659000000</v>
      </c>
      <c r="E353" s="405">
        <f t="shared" si="3"/>
        <v>3294000000</v>
      </c>
      <c r="F353" s="405">
        <f t="shared" si="3"/>
        <v>3055000000</v>
      </c>
      <c r="G353" s="405">
        <f t="shared" si="3"/>
        <v>3215000000</v>
      </c>
      <c r="H353" s="405">
        <f t="shared" si="3"/>
        <v>3066000000</v>
      </c>
      <c r="I353" s="405">
        <f t="shared" si="3"/>
        <v>2736000000</v>
      </c>
      <c r="J353" s="405">
        <f>J348*1000000</f>
        <v>2715000000</v>
      </c>
      <c r="K353" s="405">
        <f>K348*1000000</f>
        <v>2465000000</v>
      </c>
    </row>
    <row r="354" spans="1:11" s="4" customFormat="1">
      <c r="A354" s="3"/>
      <c r="B354" s="3"/>
      <c r="C354" s="3"/>
      <c r="D354" s="406"/>
      <c r="E354" s="406"/>
      <c r="F354" s="406"/>
      <c r="G354" s="406"/>
      <c r="H354" s="406"/>
      <c r="I354" s="406"/>
      <c r="J354" s="407"/>
      <c r="K354" s="407"/>
    </row>
    <row r="355" spans="1:11" s="4" customFormat="1">
      <c r="A355" s="3"/>
      <c r="B355" s="3"/>
      <c r="C355" s="3"/>
      <c r="D355" s="3"/>
      <c r="E355" s="3"/>
      <c r="F355" s="3"/>
      <c r="G355" s="3"/>
      <c r="H355" s="3"/>
      <c r="I355" s="3"/>
      <c r="J355" s="3"/>
      <c r="K355" s="3"/>
    </row>
    <row r="356" spans="1:11" s="4" customFormat="1" ht="15.75" thickBot="1">
      <c r="A356" s="3"/>
      <c r="B356" s="3"/>
      <c r="C356" s="3"/>
      <c r="D356" s="401">
        <v>2008</v>
      </c>
      <c r="E356" s="401">
        <v>2009</v>
      </c>
      <c r="F356" s="401">
        <v>2010</v>
      </c>
      <c r="G356" s="401">
        <v>2011</v>
      </c>
      <c r="H356" s="401">
        <v>2012</v>
      </c>
      <c r="I356" s="401">
        <v>2013</v>
      </c>
      <c r="J356" s="401">
        <v>2014</v>
      </c>
      <c r="K356" s="401">
        <v>2015</v>
      </c>
    </row>
    <row r="357" spans="1:11" s="4" customFormat="1">
      <c r="A357" s="3"/>
      <c r="B357" s="190" t="s">
        <v>391</v>
      </c>
      <c r="C357" s="396" t="s">
        <v>396</v>
      </c>
      <c r="D357" s="408">
        <f t="shared" ref="D357:K357" si="4">(D352+D353)/D351</f>
        <v>844.40729906672243</v>
      </c>
      <c r="E357" s="408">
        <f t="shared" si="4"/>
        <v>804.38731312002233</v>
      </c>
      <c r="F357" s="408">
        <f t="shared" si="4"/>
        <v>780.51511758118704</v>
      </c>
      <c r="G357" s="408">
        <f t="shared" si="4"/>
        <v>786.68555240793205</v>
      </c>
      <c r="H357" s="408">
        <f t="shared" si="4"/>
        <v>757.14285714285711</v>
      </c>
      <c r="I357" s="408">
        <f t="shared" si="4"/>
        <v>695.48104956268219</v>
      </c>
      <c r="J357" s="408">
        <f t="shared" si="4"/>
        <v>691.9762258543833</v>
      </c>
      <c r="K357" s="408">
        <f t="shared" si="4"/>
        <v>664.13632842757556</v>
      </c>
    </row>
    <row r="358" spans="1:11" s="4" customFormat="1">
      <c r="A358" s="3"/>
      <c r="B358" s="190" t="s">
        <v>393</v>
      </c>
      <c r="C358" s="396" t="s">
        <v>397</v>
      </c>
      <c r="D358" s="409">
        <f t="shared" ref="D358:K358" si="5">D352/D351</f>
        <v>334.72628499791057</v>
      </c>
      <c r="E358" s="410">
        <f t="shared" si="5"/>
        <v>344.13860556098922</v>
      </c>
      <c r="F358" s="410">
        <f t="shared" si="5"/>
        <v>352.8835386338186</v>
      </c>
      <c r="G358" s="410">
        <f t="shared" si="5"/>
        <v>331.3031161473088</v>
      </c>
      <c r="H358" s="410">
        <f t="shared" si="5"/>
        <v>319.14285714285717</v>
      </c>
      <c r="I358" s="410">
        <f t="shared" si="5"/>
        <v>296.64723032069969</v>
      </c>
      <c r="J358" s="410">
        <f t="shared" si="5"/>
        <v>288.55869242199111</v>
      </c>
      <c r="K358" s="410">
        <f t="shared" si="5"/>
        <v>282.26181254841208</v>
      </c>
    </row>
    <row r="359" spans="1:11" s="4" customFormat="1">
      <c r="A359" s="3"/>
      <c r="B359" s="190" t="s">
        <v>394</v>
      </c>
      <c r="C359" s="396" t="s">
        <v>397</v>
      </c>
      <c r="D359" s="409">
        <f t="shared" ref="D359:K359" si="6">D353/D351</f>
        <v>509.68101406881181</v>
      </c>
      <c r="E359" s="410">
        <f t="shared" si="6"/>
        <v>460.24870755903311</v>
      </c>
      <c r="F359" s="410">
        <f t="shared" si="6"/>
        <v>427.63157894736844</v>
      </c>
      <c r="G359" s="410">
        <f t="shared" si="6"/>
        <v>455.38243626062325</v>
      </c>
      <c r="H359" s="410">
        <f t="shared" si="6"/>
        <v>438</v>
      </c>
      <c r="I359" s="410">
        <f t="shared" si="6"/>
        <v>398.8338192419825</v>
      </c>
      <c r="J359" s="410">
        <f t="shared" si="6"/>
        <v>403.41753343239225</v>
      </c>
      <c r="K359" s="410">
        <f t="shared" si="6"/>
        <v>381.87451587916343</v>
      </c>
    </row>
    <row r="360" spans="1:11" s="4" customFormat="1">
      <c r="A360" s="3"/>
      <c r="D360" s="3"/>
    </row>
    <row r="361" spans="1:11" s="4" customFormat="1">
      <c r="A361" s="3"/>
      <c r="D361" s="3"/>
    </row>
    <row r="362" spans="1:11" s="4" customFormat="1">
      <c r="A362" s="14" t="s">
        <v>315</v>
      </c>
      <c r="B362" s="14" t="s">
        <v>323</v>
      </c>
      <c r="C362" s="14" t="s">
        <v>322</v>
      </c>
      <c r="D362" s="3"/>
    </row>
    <row r="363" spans="1:11" s="4" customFormat="1" ht="15.75" thickBot="1">
      <c r="A363" s="3"/>
      <c r="B363"/>
      <c r="C363"/>
      <c r="D363" s="195">
        <v>2008</v>
      </c>
      <c r="E363" s="195">
        <v>2009</v>
      </c>
      <c r="F363" s="195">
        <v>2010</v>
      </c>
      <c r="G363" s="195">
        <v>2011</v>
      </c>
      <c r="H363" s="195">
        <v>2012</v>
      </c>
      <c r="I363" s="195">
        <v>2013</v>
      </c>
      <c r="J363" s="195">
        <v>2014</v>
      </c>
      <c r="K363" s="195">
        <v>2015</v>
      </c>
    </row>
    <row r="364" spans="1:11" s="4" customFormat="1">
      <c r="A364" s="3"/>
      <c r="B364" s="145" t="s">
        <v>391</v>
      </c>
      <c r="C364" s="396" t="s">
        <v>392</v>
      </c>
      <c r="D364" s="397">
        <v>6062</v>
      </c>
      <c r="E364" s="398">
        <v>5757</v>
      </c>
      <c r="F364" s="398">
        <v>5576</v>
      </c>
      <c r="G364" s="398">
        <v>5554</v>
      </c>
      <c r="H364" s="398">
        <v>5300</v>
      </c>
      <c r="I364" s="398">
        <v>4771</v>
      </c>
      <c r="J364" s="398">
        <v>4657</v>
      </c>
      <c r="K364" s="398">
        <f>K365+K366</f>
        <v>4287</v>
      </c>
    </row>
    <row r="365" spans="1:11" s="4" customFormat="1">
      <c r="A365" s="3"/>
      <c r="B365" s="145" t="s">
        <v>393</v>
      </c>
      <c r="C365" s="396" t="s">
        <v>392</v>
      </c>
      <c r="D365" s="399">
        <v>2403</v>
      </c>
      <c r="E365" s="145">
        <v>2463</v>
      </c>
      <c r="F365" s="145">
        <v>2521</v>
      </c>
      <c r="G365" s="145">
        <v>2339</v>
      </c>
      <c r="H365" s="145">
        <v>2234</v>
      </c>
      <c r="I365" s="145">
        <v>2035</v>
      </c>
      <c r="J365" s="145">
        <v>1942</v>
      </c>
      <c r="K365" s="145">
        <v>1822</v>
      </c>
    </row>
    <row r="366" spans="1:11" s="4" customFormat="1">
      <c r="A366" s="3"/>
      <c r="B366" s="145" t="s">
        <v>394</v>
      </c>
      <c r="C366" s="396" t="s">
        <v>392</v>
      </c>
      <c r="D366" s="399">
        <v>3659</v>
      </c>
      <c r="E366" s="145">
        <v>3294</v>
      </c>
      <c r="F366" s="145">
        <v>3055</v>
      </c>
      <c r="G366" s="145">
        <v>3215</v>
      </c>
      <c r="H366" s="145">
        <v>3066</v>
      </c>
      <c r="I366" s="145">
        <v>2736</v>
      </c>
      <c r="J366" s="145">
        <v>2715</v>
      </c>
      <c r="K366" s="145">
        <v>2465</v>
      </c>
    </row>
    <row r="367" spans="1:11" s="4" customFormat="1">
      <c r="A367" s="3"/>
      <c r="D367" s="3"/>
    </row>
    <row r="368" spans="1:11" s="4" customFormat="1">
      <c r="A368" s="3"/>
      <c r="D368" s="3"/>
    </row>
    <row r="369" spans="1:15" s="4" customFormat="1">
      <c r="A369" s="14" t="s">
        <v>315</v>
      </c>
      <c r="B369" s="14" t="s">
        <v>324</v>
      </c>
      <c r="C369" s="14" t="s">
        <v>325</v>
      </c>
      <c r="D369" s="3"/>
    </row>
    <row r="370" spans="1:15" s="4" customFormat="1">
      <c r="A370" s="3"/>
      <c r="D370" s="3"/>
    </row>
    <row r="371" spans="1:15" s="4" customFormat="1">
      <c r="A371" s="3"/>
      <c r="B371" s="133" t="s">
        <v>398</v>
      </c>
      <c r="C371" s="133" t="s">
        <v>399</v>
      </c>
      <c r="D371" s="133" t="s">
        <v>400</v>
      </c>
      <c r="E371" s="133" t="s">
        <v>401</v>
      </c>
      <c r="F371" s="133" t="s">
        <v>402</v>
      </c>
      <c r="G371" s="133" t="s">
        <v>74</v>
      </c>
      <c r="H371" s="133" t="s">
        <v>403</v>
      </c>
    </row>
    <row r="372" spans="1:15" s="4" customFormat="1">
      <c r="A372" s="3"/>
      <c r="B372" s="131">
        <v>2010</v>
      </c>
      <c r="C372" s="196">
        <v>76246</v>
      </c>
      <c r="D372" s="196">
        <v>68922</v>
      </c>
      <c r="E372" s="196">
        <v>144073</v>
      </c>
      <c r="F372" s="196">
        <v>368346</v>
      </c>
      <c r="G372" s="196">
        <f>SUM(B372:F372)</f>
        <v>659597</v>
      </c>
      <c r="H372" s="131"/>
    </row>
    <row r="373" spans="1:15" s="4" customFormat="1">
      <c r="A373" s="3"/>
      <c r="B373" s="131">
        <v>2011</v>
      </c>
      <c r="C373" s="196">
        <v>54257</v>
      </c>
      <c r="D373" s="196">
        <v>66640</v>
      </c>
      <c r="E373" s="196">
        <v>153467</v>
      </c>
      <c r="F373" s="196">
        <v>341754</v>
      </c>
      <c r="G373" s="196">
        <f t="shared" ref="G373:G376" si="7">SUM(B373:F373)</f>
        <v>618129</v>
      </c>
      <c r="H373" s="197">
        <f>(G373-G372)/G372</f>
        <v>-6.2868691034070806E-2</v>
      </c>
    </row>
    <row r="374" spans="1:15" s="4" customFormat="1">
      <c r="A374" s="3"/>
      <c r="B374" s="131">
        <v>2012</v>
      </c>
      <c r="C374" s="196">
        <v>55493</v>
      </c>
      <c r="D374" s="196">
        <v>67809</v>
      </c>
      <c r="E374" s="196">
        <v>148017</v>
      </c>
      <c r="F374" s="196">
        <v>326412</v>
      </c>
      <c r="G374" s="196">
        <f t="shared" si="7"/>
        <v>599743</v>
      </c>
      <c r="H374" s="197">
        <f t="shared" ref="H374:H377" si="8">(G374-G373)/G373</f>
        <v>-2.9744600237167323E-2</v>
      </c>
    </row>
    <row r="375" spans="1:15" s="4" customFormat="1">
      <c r="A375" s="3"/>
      <c r="B375" s="131">
        <v>2013</v>
      </c>
      <c r="C375" s="196">
        <v>55686</v>
      </c>
      <c r="D375" s="196">
        <v>67982</v>
      </c>
      <c r="E375" s="196">
        <v>134789</v>
      </c>
      <c r="F375" s="196">
        <v>297336</v>
      </c>
      <c r="G375" s="196">
        <f t="shared" si="7"/>
        <v>557806</v>
      </c>
      <c r="H375" s="197">
        <f t="shared" si="8"/>
        <v>-6.9924951187425283E-2</v>
      </c>
    </row>
    <row r="376" spans="1:15" s="4" customFormat="1">
      <c r="A376" s="3"/>
      <c r="B376" s="145">
        <v>2014</v>
      </c>
      <c r="C376" s="196">
        <v>54524</v>
      </c>
      <c r="D376" s="196">
        <v>68138</v>
      </c>
      <c r="E376" s="196">
        <v>136362</v>
      </c>
      <c r="F376" s="196">
        <v>283748</v>
      </c>
      <c r="G376" s="196">
        <f t="shared" si="7"/>
        <v>544786</v>
      </c>
      <c r="H376" s="197">
        <f t="shared" si="8"/>
        <v>-2.3341448460575898E-2</v>
      </c>
    </row>
    <row r="377" spans="1:15" s="4" customFormat="1">
      <c r="A377" s="3"/>
      <c r="B377" s="145">
        <v>2015</v>
      </c>
      <c r="C377" s="196">
        <v>51908</v>
      </c>
      <c r="D377" s="196">
        <v>71535</v>
      </c>
      <c r="E377" s="196">
        <v>131934</v>
      </c>
      <c r="F377" s="196">
        <v>266214</v>
      </c>
      <c r="G377" s="196">
        <f>SUM(B377:F377)</f>
        <v>523606</v>
      </c>
      <c r="H377" s="197">
        <f t="shared" si="8"/>
        <v>-3.88776510409592E-2</v>
      </c>
    </row>
    <row r="378" spans="1:15" s="4" customFormat="1">
      <c r="A378" s="3"/>
      <c r="B378"/>
      <c r="C378"/>
      <c r="D378"/>
      <c r="E378"/>
      <c r="F378"/>
      <c r="G378"/>
      <c r="H378"/>
    </row>
    <row r="379" spans="1:15" s="4" customFormat="1">
      <c r="A379" s="3"/>
      <c r="B379" s="198" t="s">
        <v>404</v>
      </c>
      <c r="C379" s="198"/>
      <c r="D379" s="198"/>
      <c r="E379" s="198"/>
      <c r="F379" s="198"/>
      <c r="G379" s="157"/>
      <c r="H379"/>
      <c r="I379"/>
    </row>
    <row r="380" spans="1:15" s="4" customFormat="1">
      <c r="A380" s="3"/>
      <c r="B380" s="198" t="s">
        <v>606</v>
      </c>
      <c r="C380"/>
      <c r="D380"/>
      <c r="E380"/>
      <c r="F380"/>
      <c r="G380"/>
      <c r="H380"/>
      <c r="I380"/>
    </row>
    <row r="381" spans="1:15" s="4" customFormat="1">
      <c r="A381" s="3"/>
      <c r="B381" s="198"/>
      <c r="C381"/>
      <c r="D381"/>
      <c r="E381"/>
      <c r="F381"/>
      <c r="G381"/>
      <c r="H381"/>
      <c r="I381"/>
    </row>
    <row r="382" spans="1:15" s="4" customFormat="1">
      <c r="A382" s="14" t="s">
        <v>315</v>
      </c>
      <c r="B382" s="14" t="s">
        <v>405</v>
      </c>
      <c r="C382" s="14" t="s">
        <v>325</v>
      </c>
      <c r="D382" s="3"/>
    </row>
    <row r="383" spans="1:15" s="4" customFormat="1" ht="15.75" thickBot="1">
      <c r="A383" s="3"/>
      <c r="D383" s="3"/>
    </row>
    <row r="384" spans="1:15" s="4" customFormat="1">
      <c r="A384" s="3"/>
      <c r="B384" s="355" t="s">
        <v>607</v>
      </c>
      <c r="C384" s="356"/>
      <c r="D384" s="356"/>
      <c r="E384" s="357"/>
      <c r="F384" s="357"/>
      <c r="G384" s="357"/>
      <c r="H384" s="357"/>
      <c r="I384" s="357"/>
      <c r="J384" s="357"/>
      <c r="K384" s="357"/>
      <c r="L384" s="357"/>
      <c r="M384" s="357"/>
      <c r="N384" s="358"/>
      <c r="O384" s="359"/>
    </row>
    <row r="385" spans="1:15" s="4" customFormat="1">
      <c r="A385" s="3"/>
      <c r="B385" s="360"/>
      <c r="C385" s="361"/>
      <c r="D385" s="361"/>
      <c r="E385" s="361"/>
      <c r="F385" s="361"/>
      <c r="G385" s="361"/>
      <c r="H385" s="361"/>
      <c r="I385" s="361"/>
      <c r="J385" s="361"/>
      <c r="K385" s="361"/>
      <c r="L385" s="361"/>
      <c r="M385" s="361"/>
      <c r="N385" s="362"/>
      <c r="O385" s="363"/>
    </row>
    <row r="386" spans="1:15" s="4" customFormat="1" ht="15.75" thickBot="1">
      <c r="A386" s="3"/>
      <c r="B386" s="364"/>
      <c r="C386" s="365"/>
      <c r="D386" s="365"/>
      <c r="E386" s="365"/>
      <c r="F386" s="365"/>
      <c r="G386" s="365"/>
      <c r="H386" s="365"/>
      <c r="I386" s="365"/>
      <c r="J386" s="365"/>
      <c r="K386" s="365"/>
      <c r="L386" s="365"/>
      <c r="M386" s="365"/>
      <c r="N386" s="366"/>
      <c r="O386" s="367"/>
    </row>
    <row r="387" spans="1:15" s="4" customFormat="1" ht="15.75" thickBot="1">
      <c r="A387" s="3"/>
      <c r="B387" s="199"/>
      <c r="C387" s="200">
        <v>2015</v>
      </c>
      <c r="D387" s="201">
        <v>2014</v>
      </c>
      <c r="E387" s="202">
        <v>2013</v>
      </c>
      <c r="F387" s="203">
        <v>2012</v>
      </c>
      <c r="G387" s="204">
        <v>2011</v>
      </c>
      <c r="H387" s="205" t="s">
        <v>406</v>
      </c>
      <c r="I387" s="206"/>
      <c r="J387" s="206"/>
      <c r="K387" s="206"/>
      <c r="L387" s="206"/>
      <c r="M387" s="206"/>
      <c r="N387" s="206"/>
      <c r="O387" s="207"/>
    </row>
    <row r="388" spans="1:15" s="4" customFormat="1">
      <c r="A388" s="3"/>
      <c r="B388" s="208"/>
      <c r="C388" s="209" t="s">
        <v>407</v>
      </c>
      <c r="D388" s="210" t="s">
        <v>408</v>
      </c>
      <c r="E388" s="211" t="s">
        <v>409</v>
      </c>
      <c r="F388" s="212" t="s">
        <v>410</v>
      </c>
      <c r="G388" s="213" t="s">
        <v>411</v>
      </c>
      <c r="H388" s="214"/>
      <c r="I388" s="214"/>
      <c r="J388" s="214"/>
      <c r="K388" s="214"/>
      <c r="L388" s="214"/>
      <c r="M388" s="214"/>
      <c r="N388" s="214"/>
      <c r="O388" s="215"/>
    </row>
    <row r="389" spans="1:15" s="4" customFormat="1">
      <c r="A389" s="3"/>
      <c r="B389" s="216" t="s">
        <v>412</v>
      </c>
      <c r="C389" s="209">
        <v>1281906</v>
      </c>
      <c r="D389" s="217">
        <v>1629306</v>
      </c>
      <c r="E389" s="218">
        <v>2599710</v>
      </c>
      <c r="F389" s="219">
        <v>700000</v>
      </c>
      <c r="G389" s="220">
        <v>1270000</v>
      </c>
      <c r="H389" s="221" t="s">
        <v>413</v>
      </c>
      <c r="I389" s="214"/>
      <c r="J389" s="214"/>
      <c r="K389" s="214"/>
      <c r="L389" s="214"/>
      <c r="M389" s="214"/>
      <c r="N389" s="214"/>
      <c r="O389" s="215"/>
    </row>
    <row r="390" spans="1:15" s="4" customFormat="1">
      <c r="A390" s="3"/>
      <c r="B390" s="222" t="s">
        <v>414</v>
      </c>
      <c r="C390" s="223">
        <v>5158234.8</v>
      </c>
      <c r="D390" s="217">
        <v>3850107.4</v>
      </c>
      <c r="E390" s="224">
        <v>5306950.5999999987</v>
      </c>
      <c r="F390" s="225">
        <v>1900000</v>
      </c>
      <c r="G390" s="226">
        <v>800000</v>
      </c>
      <c r="H390" s="221" t="s">
        <v>415</v>
      </c>
      <c r="I390" s="214"/>
      <c r="J390" s="214"/>
      <c r="K390" s="214"/>
      <c r="L390" s="214"/>
      <c r="M390" s="214"/>
      <c r="N390" s="214"/>
      <c r="O390" s="215"/>
    </row>
    <row r="391" spans="1:15" s="4" customFormat="1">
      <c r="A391" s="3"/>
      <c r="B391" s="216" t="s">
        <v>74</v>
      </c>
      <c r="C391" s="227">
        <v>6440140.7999999998</v>
      </c>
      <c r="D391" s="228">
        <v>5479413.4000000004</v>
      </c>
      <c r="E391" s="229">
        <v>7906660.5999999987</v>
      </c>
      <c r="F391" s="230">
        <f>SUM(F389:F390)</f>
        <v>2600000</v>
      </c>
      <c r="G391" s="231">
        <f>SUM(G389:G390)</f>
        <v>2070000</v>
      </c>
      <c r="H391" s="221"/>
      <c r="I391" s="214"/>
      <c r="J391" s="214"/>
      <c r="K391" s="214"/>
      <c r="L391" s="214"/>
      <c r="M391" s="214"/>
      <c r="N391" s="214"/>
      <c r="O391" s="215"/>
    </row>
    <row r="392" spans="1:15" s="4" customFormat="1">
      <c r="A392" s="3"/>
      <c r="B392" s="208"/>
      <c r="C392" s="232"/>
      <c r="D392" s="233"/>
      <c r="E392" s="234"/>
      <c r="F392" s="235"/>
      <c r="G392" s="236"/>
      <c r="H392" s="237"/>
      <c r="I392" s="214"/>
      <c r="J392" s="214"/>
      <c r="K392" s="214"/>
      <c r="L392" s="214"/>
      <c r="M392" s="214"/>
      <c r="N392" s="214"/>
      <c r="O392" s="215"/>
    </row>
    <row r="393" spans="1:15" s="4" customFormat="1">
      <c r="A393" s="3"/>
      <c r="B393" s="208"/>
      <c r="C393" s="238"/>
      <c r="D393" s="201"/>
      <c r="E393" s="234"/>
      <c r="F393" s="235"/>
      <c r="G393" s="236"/>
      <c r="H393" s="221"/>
      <c r="I393" s="214"/>
      <c r="J393" s="214"/>
      <c r="K393" s="214"/>
      <c r="L393" s="214"/>
      <c r="M393" s="214"/>
      <c r="N393" s="214"/>
      <c r="O393" s="215"/>
    </row>
    <row r="394" spans="1:15" s="4" customFormat="1">
      <c r="A394" s="3"/>
      <c r="B394" s="216" t="s">
        <v>416</v>
      </c>
      <c r="C394" s="238">
        <v>1107</v>
      </c>
      <c r="D394" s="239">
        <v>1407</v>
      </c>
      <c r="E394" s="240">
        <v>2245</v>
      </c>
      <c r="F394" s="235">
        <v>625</v>
      </c>
      <c r="G394" s="236">
        <v>1100</v>
      </c>
      <c r="H394" s="221" t="s">
        <v>417</v>
      </c>
      <c r="I394" s="214"/>
      <c r="J394" s="214"/>
      <c r="K394" s="214"/>
      <c r="L394" s="214"/>
      <c r="M394" s="214"/>
      <c r="N394" s="214"/>
      <c r="O394" s="215"/>
    </row>
    <row r="395" spans="1:15" s="4" customFormat="1">
      <c r="A395" s="3"/>
      <c r="B395" s="216"/>
      <c r="C395" s="238"/>
      <c r="D395" s="239"/>
      <c r="E395" s="240"/>
      <c r="F395" s="235"/>
      <c r="G395" s="236"/>
      <c r="H395" s="221"/>
      <c r="I395" s="214"/>
      <c r="J395" s="214"/>
      <c r="K395" s="214"/>
      <c r="L395" s="214"/>
      <c r="M395" s="214"/>
      <c r="N395" s="214"/>
      <c r="O395" s="215"/>
    </row>
    <row r="396" spans="1:15" s="4" customFormat="1">
      <c r="A396" s="3"/>
      <c r="B396" s="216"/>
      <c r="C396" s="241">
        <v>5836</v>
      </c>
      <c r="D396" s="239">
        <v>2516</v>
      </c>
      <c r="E396" s="240">
        <v>5814</v>
      </c>
      <c r="F396" s="235"/>
      <c r="G396" s="236"/>
      <c r="H396" s="221" t="s">
        <v>418</v>
      </c>
      <c r="I396" s="214"/>
      <c r="J396" s="214"/>
      <c r="K396" s="214"/>
      <c r="L396" s="214"/>
      <c r="M396" s="214"/>
      <c r="N396" s="214"/>
      <c r="O396" s="215"/>
    </row>
    <row r="397" spans="1:15" s="4" customFormat="1">
      <c r="A397" s="3"/>
      <c r="B397" s="216"/>
      <c r="C397" s="241"/>
      <c r="D397" s="242"/>
      <c r="E397" s="243"/>
      <c r="F397" s="235"/>
      <c r="G397" s="236"/>
      <c r="H397" s="221" t="s">
        <v>419</v>
      </c>
      <c r="I397" s="214"/>
      <c r="J397" s="214"/>
      <c r="K397" s="214"/>
      <c r="L397" s="214"/>
      <c r="M397" s="214"/>
      <c r="N397" s="214"/>
      <c r="O397" s="215"/>
    </row>
    <row r="398" spans="1:15" s="4" customFormat="1">
      <c r="A398" s="3"/>
      <c r="B398" s="216"/>
      <c r="C398" s="241"/>
      <c r="D398" s="242"/>
      <c r="E398" s="243"/>
      <c r="F398" s="235"/>
      <c r="G398" s="236"/>
      <c r="H398" s="221"/>
      <c r="I398" s="214"/>
      <c r="J398" s="214"/>
      <c r="K398" s="214"/>
      <c r="L398" s="214"/>
      <c r="M398" s="214"/>
      <c r="N398" s="214"/>
      <c r="O398" s="215"/>
    </row>
    <row r="399" spans="1:15" s="4" customFormat="1">
      <c r="A399" s="3"/>
      <c r="B399" s="216"/>
      <c r="C399" s="244"/>
      <c r="D399" s="242"/>
      <c r="E399" s="243"/>
      <c r="F399" s="235"/>
      <c r="G399" s="236"/>
      <c r="H399" s="221"/>
      <c r="I399" s="214"/>
      <c r="J399" s="214"/>
      <c r="K399" s="214"/>
      <c r="L399" s="214"/>
      <c r="M399" s="214"/>
      <c r="N399" s="214"/>
      <c r="O399" s="215"/>
    </row>
    <row r="400" spans="1:15" s="4" customFormat="1">
      <c r="A400" s="3"/>
      <c r="B400" s="216" t="s">
        <v>420</v>
      </c>
      <c r="C400" s="241">
        <v>45414</v>
      </c>
      <c r="D400" s="239">
        <v>27403</v>
      </c>
      <c r="E400" s="240">
        <v>43691</v>
      </c>
      <c r="F400" s="235">
        <v>11491</v>
      </c>
      <c r="G400" s="236"/>
      <c r="H400" s="221" t="s">
        <v>421</v>
      </c>
      <c r="I400" s="214"/>
      <c r="J400" s="214"/>
      <c r="K400" s="214"/>
      <c r="L400" s="214"/>
      <c r="M400" s="214"/>
      <c r="N400" s="214"/>
      <c r="O400" s="215"/>
    </row>
    <row r="401" spans="1:15" s="4" customFormat="1">
      <c r="A401" s="3"/>
      <c r="B401" s="216"/>
      <c r="C401" s="245"/>
      <c r="D401" s="242"/>
      <c r="E401" s="243"/>
      <c r="F401" s="235"/>
      <c r="G401" s="236"/>
      <c r="H401" s="221"/>
      <c r="I401" s="214"/>
      <c r="J401" s="214"/>
      <c r="K401" s="214"/>
      <c r="L401" s="214"/>
      <c r="M401" s="214"/>
      <c r="N401" s="214"/>
      <c r="O401" s="215"/>
    </row>
    <row r="402" spans="1:15" s="4" customFormat="1">
      <c r="A402" s="3"/>
      <c r="B402" s="216" t="s">
        <v>422</v>
      </c>
      <c r="C402" s="241">
        <v>1</v>
      </c>
      <c r="D402" s="246">
        <v>1</v>
      </c>
      <c r="E402" s="247">
        <v>1</v>
      </c>
      <c r="F402" s="235"/>
      <c r="G402" s="236"/>
      <c r="H402" s="221" t="s">
        <v>423</v>
      </c>
      <c r="I402" s="214"/>
      <c r="J402" s="214"/>
      <c r="K402" s="214"/>
      <c r="L402" s="214"/>
      <c r="M402" s="214"/>
      <c r="N402" s="214"/>
      <c r="O402" s="215"/>
    </row>
    <row r="403" spans="1:15" s="4" customFormat="1" ht="15.75" thickBot="1">
      <c r="A403" s="3"/>
      <c r="B403" s="216" t="s">
        <v>424</v>
      </c>
      <c r="C403" s="248"/>
      <c r="D403" s="242"/>
      <c r="E403" s="243"/>
      <c r="F403" s="235"/>
      <c r="G403" s="236"/>
      <c r="H403" s="221" t="s">
        <v>425</v>
      </c>
      <c r="I403" s="214"/>
      <c r="J403" s="214"/>
      <c r="K403" s="214"/>
      <c r="L403" s="214"/>
      <c r="M403" s="214"/>
      <c r="N403" s="214"/>
      <c r="O403" s="215"/>
    </row>
    <row r="404" spans="1:15" s="4" customFormat="1" ht="15.75" thickBot="1">
      <c r="A404" s="3"/>
      <c r="B404" s="249"/>
      <c r="C404" s="200"/>
      <c r="D404" s="250"/>
      <c r="E404" s="251"/>
      <c r="F404" s="252"/>
      <c r="G404" s="253"/>
      <c r="H404" s="254"/>
      <c r="I404" s="254"/>
      <c r="J404" s="254"/>
      <c r="K404" s="254"/>
      <c r="L404" s="254"/>
      <c r="M404" s="254"/>
      <c r="N404" s="254"/>
      <c r="O404" s="255"/>
    </row>
    <row r="405" spans="1:15" s="4" customFormat="1">
      <c r="A405" s="3"/>
      <c r="D405" s="3"/>
    </row>
    <row r="406" spans="1:15" s="4" customFormat="1">
      <c r="A406" s="3"/>
      <c r="D406" s="3"/>
    </row>
    <row r="407" spans="1:15" s="4" customFormat="1">
      <c r="A407" s="14" t="s">
        <v>315</v>
      </c>
      <c r="B407" s="14" t="s">
        <v>326</v>
      </c>
      <c r="C407" s="14" t="s">
        <v>327</v>
      </c>
      <c r="D407" s="3"/>
    </row>
    <row r="408" spans="1:15" s="4" customFormat="1">
      <c r="A408" s="3"/>
    </row>
    <row r="409" spans="1:15" s="4" customFormat="1">
      <c r="A409" s="3"/>
      <c r="B409" s="131"/>
      <c r="C409" s="131">
        <v>2010</v>
      </c>
      <c r="D409" s="131">
        <v>2011</v>
      </c>
      <c r="E409" s="131">
        <v>2012</v>
      </c>
      <c r="F409" s="131">
        <v>2013</v>
      </c>
      <c r="G409" s="131">
        <v>2014</v>
      </c>
      <c r="H409" s="131">
        <v>2015</v>
      </c>
    </row>
    <row r="410" spans="1:15" s="4" customFormat="1">
      <c r="A410" s="3"/>
      <c r="B410" s="131" t="s">
        <v>431</v>
      </c>
      <c r="C410" s="259">
        <v>10719366524.95001</v>
      </c>
      <c r="D410" s="259">
        <v>10104526659.127199</v>
      </c>
      <c r="E410" s="259">
        <v>9793769567.3852501</v>
      </c>
      <c r="F410" s="259">
        <v>9893047759.1200027</v>
      </c>
      <c r="G410" s="259">
        <v>10609451950.709593</v>
      </c>
      <c r="H410" s="259">
        <v>10176486800.956009</v>
      </c>
    </row>
    <row r="411" spans="1:15" s="4" customFormat="1">
      <c r="A411" s="3"/>
    </row>
    <row r="412" spans="1:15" s="4" customFormat="1">
      <c r="A412" s="3"/>
      <c r="D412" s="3"/>
    </row>
    <row r="413" spans="1:15" s="4" customFormat="1">
      <c r="A413" s="14" t="s">
        <v>315</v>
      </c>
      <c r="B413" s="14" t="s">
        <v>328</v>
      </c>
      <c r="C413" s="14" t="s">
        <v>327</v>
      </c>
      <c r="D413" s="3"/>
    </row>
    <row r="414" spans="1:15" s="4" customFormat="1" ht="15.75" thickBot="1">
      <c r="A414" s="3"/>
      <c r="D414" s="3"/>
    </row>
    <row r="415" spans="1:15" s="4" customFormat="1" ht="15.75" thickBot="1">
      <c r="A415" s="3"/>
      <c r="B415" s="256" t="s">
        <v>430</v>
      </c>
      <c r="C415" s="258">
        <v>0.03</v>
      </c>
      <c r="D415" s="3"/>
    </row>
    <row r="416" spans="1:15" s="4" customFormat="1" ht="15.75" thickBot="1">
      <c r="A416" s="3"/>
      <c r="B416" s="256" t="s">
        <v>426</v>
      </c>
      <c r="C416" s="258">
        <v>0.02</v>
      </c>
      <c r="D416" s="3"/>
    </row>
    <row r="417" spans="1:7" s="4" customFormat="1" ht="15.75" thickBot="1">
      <c r="A417" s="3"/>
      <c r="B417" s="256" t="s">
        <v>427</v>
      </c>
      <c r="C417" s="258">
        <v>0.47</v>
      </c>
      <c r="D417" s="3"/>
    </row>
    <row r="418" spans="1:7" s="4" customFormat="1" ht="15.75" thickBot="1">
      <c r="A418" s="3"/>
      <c r="B418" s="256" t="s">
        <v>428</v>
      </c>
      <c r="C418" s="258">
        <v>0.12</v>
      </c>
      <c r="D418" s="3"/>
    </row>
    <row r="419" spans="1:7" s="4" customFormat="1" ht="15.75" thickBot="1">
      <c r="A419" s="3"/>
      <c r="B419" s="256" t="s">
        <v>429</v>
      </c>
      <c r="C419" s="258">
        <v>0.36</v>
      </c>
      <c r="D419" s="3"/>
    </row>
    <row r="420" spans="1:7" s="4" customFormat="1">
      <c r="A420" s="3"/>
      <c r="D420" s="3"/>
    </row>
    <row r="421" spans="1:7" s="4" customFormat="1">
      <c r="A421" s="3"/>
      <c r="D421" s="3"/>
    </row>
    <row r="422" spans="1:7" s="4" customFormat="1">
      <c r="A422" s="14" t="s">
        <v>315</v>
      </c>
      <c r="B422" s="14" t="s">
        <v>329</v>
      </c>
      <c r="C422" s="14" t="s">
        <v>330</v>
      </c>
      <c r="D422" s="3"/>
    </row>
    <row r="423" spans="1:7" s="4" customFormat="1" ht="15.75" thickBot="1">
      <c r="A423" s="3"/>
      <c r="D423" s="3"/>
    </row>
    <row r="424" spans="1:7" s="4" customFormat="1" ht="15.75" thickBot="1">
      <c r="A424" s="3"/>
      <c r="B424" s="256" t="s">
        <v>426</v>
      </c>
      <c r="C424" s="257">
        <v>0.3</v>
      </c>
      <c r="D424" s="3"/>
    </row>
    <row r="425" spans="1:7" s="4" customFormat="1" ht="15.75" thickBot="1">
      <c r="A425" s="3"/>
      <c r="B425" s="256" t="s">
        <v>427</v>
      </c>
      <c r="C425" s="257">
        <v>0.61</v>
      </c>
      <c r="D425" s="3"/>
    </row>
    <row r="426" spans="1:7" s="4" customFormat="1" ht="15.75" thickBot="1">
      <c r="A426" s="3"/>
      <c r="B426" s="256" t="s">
        <v>428</v>
      </c>
      <c r="C426" s="257">
        <v>0.04</v>
      </c>
      <c r="D426" s="3"/>
    </row>
    <row r="427" spans="1:7" s="4" customFormat="1" ht="15.75" thickBot="1">
      <c r="A427" s="3"/>
      <c r="B427" s="256" t="s">
        <v>429</v>
      </c>
      <c r="C427" s="257">
        <v>0.05</v>
      </c>
      <c r="D427" s="3"/>
    </row>
    <row r="428" spans="1:7" s="4" customFormat="1">
      <c r="A428" s="3"/>
      <c r="D428" s="3"/>
    </row>
    <row r="429" spans="1:7" s="4" customFormat="1">
      <c r="A429" s="3"/>
      <c r="D429" s="3"/>
    </row>
    <row r="430" spans="1:7" s="4" customFormat="1">
      <c r="A430" s="14" t="s">
        <v>0</v>
      </c>
      <c r="B430" s="14" t="s">
        <v>331</v>
      </c>
      <c r="C430" s="14" t="s">
        <v>332</v>
      </c>
      <c r="D430" s="3"/>
    </row>
    <row r="431" spans="1:7" s="4" customFormat="1">
      <c r="A431" s="3"/>
      <c r="D431" s="3"/>
    </row>
    <row r="432" spans="1:7" s="4" customFormat="1">
      <c r="A432" s="3"/>
      <c r="B432" t="s">
        <v>432</v>
      </c>
      <c r="C432"/>
      <c r="D432"/>
      <c r="E432"/>
      <c r="F432"/>
      <c r="G432"/>
    </row>
    <row r="433" spans="1:7" s="4" customFormat="1">
      <c r="A433" s="3"/>
      <c r="B433"/>
      <c r="C433"/>
      <c r="D433"/>
      <c r="E433"/>
      <c r="F433"/>
      <c r="G433"/>
    </row>
    <row r="434" spans="1:7" s="4" customFormat="1">
      <c r="A434" s="3"/>
      <c r="B434" s="131"/>
      <c r="C434" s="133">
        <v>2011</v>
      </c>
      <c r="D434" s="133">
        <v>2012</v>
      </c>
      <c r="E434" s="133">
        <v>2013</v>
      </c>
      <c r="F434" s="133">
        <v>2014</v>
      </c>
      <c r="G434" s="133">
        <v>2015</v>
      </c>
    </row>
    <row r="435" spans="1:7" s="4" customFormat="1">
      <c r="A435" s="3"/>
      <c r="B435" s="131" t="s">
        <v>388</v>
      </c>
      <c r="C435" s="260">
        <v>93.5</v>
      </c>
      <c r="D435" s="260">
        <v>90</v>
      </c>
      <c r="E435" s="260">
        <v>92.4</v>
      </c>
      <c r="F435" s="260">
        <v>93.1</v>
      </c>
      <c r="G435" s="260">
        <v>94</v>
      </c>
    </row>
    <row r="436" spans="1:7" s="4" customFormat="1">
      <c r="A436" s="3"/>
      <c r="B436" s="131" t="s">
        <v>381</v>
      </c>
      <c r="C436" s="260">
        <v>91</v>
      </c>
      <c r="D436" s="260">
        <v>91</v>
      </c>
      <c r="E436" s="260">
        <v>91</v>
      </c>
      <c r="F436" s="260">
        <v>94.2</v>
      </c>
      <c r="G436" s="260">
        <v>92.2</v>
      </c>
    </row>
    <row r="437" spans="1:7" s="4" customFormat="1">
      <c r="A437" s="3"/>
      <c r="B437" s="131" t="s">
        <v>385</v>
      </c>
      <c r="C437" s="260">
        <v>93.4</v>
      </c>
      <c r="D437" s="260">
        <v>92.6</v>
      </c>
      <c r="E437" s="260">
        <v>92.6</v>
      </c>
      <c r="F437" s="260">
        <v>94.8</v>
      </c>
      <c r="G437" s="260">
        <v>92.9</v>
      </c>
    </row>
    <row r="438" spans="1:7" s="4" customFormat="1">
      <c r="A438" s="3"/>
      <c r="B438" s="131" t="s">
        <v>373</v>
      </c>
      <c r="C438" s="260">
        <v>90.2</v>
      </c>
      <c r="D438" s="260">
        <v>92.2</v>
      </c>
      <c r="E438" s="260">
        <v>85.9</v>
      </c>
      <c r="F438" s="260">
        <v>91</v>
      </c>
      <c r="G438" s="260">
        <v>92.7</v>
      </c>
    </row>
    <row r="439" spans="1:7" s="4" customFormat="1">
      <c r="A439" s="3"/>
      <c r="B439" s="131" t="s">
        <v>383</v>
      </c>
      <c r="C439" s="260">
        <v>83.3</v>
      </c>
      <c r="D439" s="260">
        <v>93.4</v>
      </c>
      <c r="E439" s="260">
        <v>92.4</v>
      </c>
      <c r="F439" s="260">
        <v>90.4</v>
      </c>
      <c r="G439" s="260">
        <v>94.1</v>
      </c>
    </row>
    <row r="440" spans="1:7" s="4" customFormat="1">
      <c r="A440" s="3"/>
      <c r="B440" s="131" t="s">
        <v>369</v>
      </c>
      <c r="C440" s="260">
        <v>95.4</v>
      </c>
      <c r="D440" s="260">
        <v>95.7</v>
      </c>
      <c r="E440" s="260">
        <v>97.1</v>
      </c>
      <c r="F440" s="260">
        <v>96.7</v>
      </c>
      <c r="G440" s="260">
        <v>96.7</v>
      </c>
    </row>
    <row r="441" spans="1:7" s="4" customFormat="1">
      <c r="A441" s="3"/>
      <c r="B441" s="131" t="s">
        <v>375</v>
      </c>
      <c r="C441" s="260">
        <v>95.4</v>
      </c>
      <c r="D441" s="260">
        <v>96</v>
      </c>
      <c r="E441" s="260">
        <v>96</v>
      </c>
      <c r="F441" s="260">
        <v>97</v>
      </c>
      <c r="G441" s="260">
        <v>95</v>
      </c>
    </row>
    <row r="442" spans="1:7" s="4" customFormat="1">
      <c r="A442" s="3"/>
      <c r="B442" s="131" t="s">
        <v>379</v>
      </c>
      <c r="C442" s="260">
        <v>88.8</v>
      </c>
      <c r="D442" s="260">
        <v>93.9</v>
      </c>
      <c r="E442" s="260">
        <v>96.8</v>
      </c>
      <c r="F442" s="260">
        <v>96.7</v>
      </c>
      <c r="G442" s="260">
        <v>97.7</v>
      </c>
    </row>
    <row r="443" spans="1:7" s="4" customFormat="1">
      <c r="A443" s="3"/>
      <c r="B443" s="261" t="s">
        <v>433</v>
      </c>
      <c r="C443" s="262">
        <v>91.1</v>
      </c>
      <c r="D443" s="262">
        <v>97.4</v>
      </c>
      <c r="E443" s="262">
        <v>97.4</v>
      </c>
      <c r="F443" s="262">
        <v>97</v>
      </c>
      <c r="G443" s="262">
        <v>95.3</v>
      </c>
    </row>
    <row r="444" spans="1:7" s="4" customFormat="1">
      <c r="A444" s="3"/>
      <c r="B444" s="261" t="s">
        <v>434</v>
      </c>
      <c r="C444" s="262">
        <v>83.6</v>
      </c>
      <c r="D444" s="262">
        <v>84</v>
      </c>
      <c r="E444" s="262">
        <v>82</v>
      </c>
      <c r="F444" s="262">
        <v>93</v>
      </c>
      <c r="G444" s="262">
        <v>94</v>
      </c>
    </row>
    <row r="445" spans="1:7" s="4" customFormat="1">
      <c r="A445" s="3"/>
      <c r="B445" s="261" t="s">
        <v>435</v>
      </c>
      <c r="C445" s="262">
        <v>95.2</v>
      </c>
      <c r="D445" s="262">
        <v>90.1</v>
      </c>
      <c r="E445" s="262">
        <v>92.3</v>
      </c>
      <c r="F445" s="262">
        <v>94.6</v>
      </c>
      <c r="G445" s="262">
        <v>92.8</v>
      </c>
    </row>
    <row r="446" spans="1:7" s="4" customFormat="1">
      <c r="A446" s="3"/>
      <c r="B446" s="261" t="s">
        <v>436</v>
      </c>
      <c r="C446" s="263">
        <v>91</v>
      </c>
      <c r="D446" s="263">
        <v>92.4</v>
      </c>
      <c r="E446" s="263">
        <v>92.4</v>
      </c>
      <c r="F446" s="263">
        <v>94.4</v>
      </c>
      <c r="G446" s="263">
        <v>94.3</v>
      </c>
    </row>
    <row r="447" spans="1:7" s="4" customFormat="1">
      <c r="A447" s="3"/>
      <c r="D447" s="3"/>
    </row>
    <row r="448" spans="1:7" s="4" customFormat="1">
      <c r="A448" s="3"/>
      <c r="D448" s="3"/>
    </row>
    <row r="449" spans="1:7" s="4" customFormat="1">
      <c r="A449" s="14" t="s">
        <v>0</v>
      </c>
      <c r="B449" s="14" t="s">
        <v>18</v>
      </c>
      <c r="C449" s="14" t="s">
        <v>638</v>
      </c>
      <c r="D449" s="14"/>
      <c r="E449" s="14" t="s">
        <v>637</v>
      </c>
      <c r="F449" s="14"/>
      <c r="G449" s="14"/>
    </row>
    <row r="450" spans="1:7" s="4" customFormat="1">
      <c r="E450" s="3"/>
    </row>
    <row r="451" spans="1:7" s="4" customFormat="1">
      <c r="A451" s="14" t="s">
        <v>0</v>
      </c>
      <c r="B451" s="14" t="s">
        <v>19</v>
      </c>
      <c r="C451" s="14" t="s">
        <v>638</v>
      </c>
      <c r="D451" s="14"/>
    </row>
    <row r="452" spans="1:7" s="4" customFormat="1">
      <c r="B452" s="1" t="s">
        <v>19</v>
      </c>
      <c r="C452"/>
      <c r="D452"/>
      <c r="E452"/>
      <c r="F452"/>
      <c r="G452"/>
    </row>
    <row r="453" spans="1:7" s="4" customFormat="1">
      <c r="B453" s="88" t="s">
        <v>148</v>
      </c>
      <c r="C453" s="88">
        <v>2011</v>
      </c>
      <c r="D453" s="88">
        <v>2012</v>
      </c>
      <c r="E453" s="88">
        <v>2013</v>
      </c>
      <c r="F453" s="88">
        <v>2014</v>
      </c>
      <c r="G453" s="88">
        <v>2015</v>
      </c>
    </row>
    <row r="454" spans="1:7" s="4" customFormat="1">
      <c r="B454" s="89" t="s">
        <v>149</v>
      </c>
      <c r="C454" s="90">
        <v>6.9000000000000006E-2</v>
      </c>
      <c r="D454" s="90">
        <v>6.4000000000000001E-2</v>
      </c>
      <c r="E454" s="90">
        <v>6.0999999999999999E-2</v>
      </c>
      <c r="F454" s="90">
        <v>6.0999999999999999E-2</v>
      </c>
      <c r="G454" s="90">
        <v>5.8999999999999997E-2</v>
      </c>
    </row>
    <row r="455" spans="1:7" s="4" customFormat="1">
      <c r="B455" s="89" t="s">
        <v>150</v>
      </c>
      <c r="C455" s="90">
        <v>0.218</v>
      </c>
      <c r="D455" s="90">
        <v>0.20799999999999999</v>
      </c>
      <c r="E455" s="90">
        <v>0.20200000000000001</v>
      </c>
      <c r="F455" s="90">
        <v>0.19400000000000001</v>
      </c>
      <c r="G455" s="90">
        <v>0.188</v>
      </c>
    </row>
    <row r="456" spans="1:7" s="4" customFormat="1">
      <c r="B456" s="89" t="s">
        <v>151</v>
      </c>
      <c r="C456" s="90">
        <v>0.313</v>
      </c>
      <c r="D456" s="90">
        <v>0.30499999999999999</v>
      </c>
      <c r="E456" s="90">
        <v>0.29399999999999998</v>
      </c>
      <c r="F456" s="90">
        <v>0.28399999999999997</v>
      </c>
      <c r="G456" s="90">
        <v>0.27600000000000002</v>
      </c>
    </row>
    <row r="457" spans="1:7" s="4" customFormat="1">
      <c r="B457" s="89" t="s">
        <v>152</v>
      </c>
      <c r="C457" s="90">
        <v>0.32500000000000001</v>
      </c>
      <c r="D457" s="90">
        <v>0.33600000000000002</v>
      </c>
      <c r="E457" s="90">
        <v>0.34200000000000003</v>
      </c>
      <c r="F457" s="90">
        <v>0.34300000000000003</v>
      </c>
      <c r="G457" s="90">
        <v>0.34399999999999997</v>
      </c>
    </row>
    <row r="458" spans="1:7" s="4" customFormat="1" ht="15.75">
      <c r="B458" s="89" t="s">
        <v>153</v>
      </c>
      <c r="C458" s="90">
        <v>7.3999999999999996E-2</v>
      </c>
      <c r="D458" s="90">
        <v>8.6999999999999994E-2</v>
      </c>
      <c r="E458" s="90">
        <v>0.10199999999999999</v>
      </c>
      <c r="F458" s="90">
        <v>0.11799999999999999</v>
      </c>
      <c r="G458" s="90">
        <v>0.13400000000000001</v>
      </c>
    </row>
    <row r="459" spans="1:7" s="4" customFormat="1">
      <c r="B459" s="91" t="s">
        <v>74</v>
      </c>
      <c r="C459" s="92">
        <v>1</v>
      </c>
      <c r="D459" s="92">
        <v>1</v>
      </c>
      <c r="E459" s="92">
        <v>1</v>
      </c>
      <c r="F459" s="92">
        <v>1</v>
      </c>
      <c r="G459" s="92">
        <v>1</v>
      </c>
    </row>
    <row r="460" spans="1:7" s="4" customFormat="1">
      <c r="B460" s="341" t="s">
        <v>75</v>
      </c>
      <c r="C460" s="342"/>
      <c r="D460" s="342"/>
      <c r="E460" s="342"/>
      <c r="F460" s="342"/>
      <c r="G460" s="343"/>
    </row>
    <row r="461" spans="1:7" s="4" customFormat="1"/>
    <row r="462" spans="1:7" s="4" customFormat="1">
      <c r="A462" s="14" t="s">
        <v>0</v>
      </c>
      <c r="B462" s="14" t="s">
        <v>20</v>
      </c>
      <c r="C462" s="14" t="s">
        <v>305</v>
      </c>
      <c r="D462" s="14"/>
    </row>
    <row r="463" spans="1:7" s="4" customFormat="1">
      <c r="B463" s="1" t="s">
        <v>20</v>
      </c>
      <c r="C463"/>
      <c r="D463"/>
      <c r="E463"/>
      <c r="F463"/>
      <c r="G463"/>
    </row>
    <row r="464" spans="1:7" s="4" customFormat="1">
      <c r="B464" s="88" t="s">
        <v>79</v>
      </c>
      <c r="C464" s="88">
        <v>2011</v>
      </c>
      <c r="D464" s="88">
        <v>2012</v>
      </c>
      <c r="E464" s="93">
        <v>2013</v>
      </c>
      <c r="F464" s="93">
        <v>2014</v>
      </c>
      <c r="G464" s="93">
        <v>2015</v>
      </c>
    </row>
    <row r="465" spans="1:7" s="4" customFormat="1">
      <c r="B465" s="89" t="s">
        <v>40</v>
      </c>
      <c r="C465" s="94">
        <v>44.1</v>
      </c>
      <c r="D465" s="94">
        <v>44.9</v>
      </c>
      <c r="E465" s="94">
        <v>45.3</v>
      </c>
      <c r="F465" s="94">
        <v>45.8</v>
      </c>
      <c r="G465" s="94">
        <v>46.042105263157893</v>
      </c>
    </row>
    <row r="466" spans="1:7" s="4" customFormat="1">
      <c r="B466" s="89" t="s">
        <v>41</v>
      </c>
      <c r="C466" s="94">
        <v>47.5</v>
      </c>
      <c r="D466" s="94">
        <v>48</v>
      </c>
      <c r="E466" s="94">
        <v>48.2</v>
      </c>
      <c r="F466" s="94">
        <v>47.7</v>
      </c>
      <c r="G466" s="94">
        <v>47.394406597346716</v>
      </c>
    </row>
    <row r="467" spans="1:7" s="4" customFormat="1">
      <c r="B467" s="89" t="s">
        <v>42</v>
      </c>
      <c r="C467" s="94">
        <v>44</v>
      </c>
      <c r="D467" s="94">
        <v>44.6</v>
      </c>
      <c r="E467" s="94">
        <v>46.5</v>
      </c>
      <c r="F467" s="94">
        <v>46.8</v>
      </c>
      <c r="G467" s="94">
        <v>46.96595850416201</v>
      </c>
    </row>
    <row r="468" spans="1:7" s="4" customFormat="1">
      <c r="B468" s="95" t="s">
        <v>43</v>
      </c>
      <c r="C468" s="94">
        <v>46.3</v>
      </c>
      <c r="D468" s="94">
        <v>47.1</v>
      </c>
      <c r="E468" s="94">
        <v>47.7</v>
      </c>
      <c r="F468" s="94">
        <v>48</v>
      </c>
      <c r="G468" s="94">
        <v>48.1</v>
      </c>
    </row>
    <row r="469" spans="1:7" s="4" customFormat="1">
      <c r="B469" s="89" t="s">
        <v>44</v>
      </c>
      <c r="C469" s="96">
        <v>48.7</v>
      </c>
      <c r="D469" s="96">
        <v>49.3</v>
      </c>
      <c r="E469" s="96">
        <v>49.4</v>
      </c>
      <c r="F469" s="96">
        <v>49.3</v>
      </c>
      <c r="G469" s="96">
        <v>49.9</v>
      </c>
    </row>
    <row r="470" spans="1:7" s="4" customFormat="1">
      <c r="B470" s="89" t="s">
        <v>45</v>
      </c>
      <c r="C470" s="94">
        <v>47</v>
      </c>
      <c r="D470" s="94">
        <v>47.5</v>
      </c>
      <c r="E470" s="94">
        <v>47.9</v>
      </c>
      <c r="F470" s="94">
        <v>48.5</v>
      </c>
      <c r="G470" s="94">
        <v>48.8</v>
      </c>
    </row>
    <row r="471" spans="1:7" s="4" customFormat="1">
      <c r="B471" s="89" t="s">
        <v>46</v>
      </c>
      <c r="C471" s="94">
        <v>46.9</v>
      </c>
      <c r="D471" s="94">
        <v>47.4</v>
      </c>
      <c r="E471" s="94">
        <v>47.6</v>
      </c>
      <c r="F471" s="94">
        <v>47.9</v>
      </c>
      <c r="G471" s="94">
        <v>48</v>
      </c>
    </row>
    <row r="472" spans="1:7" s="4" customFormat="1">
      <c r="B472" s="89" t="s">
        <v>47</v>
      </c>
      <c r="C472" s="94">
        <v>47.3</v>
      </c>
      <c r="D472" s="94">
        <v>47.6</v>
      </c>
      <c r="E472" s="94">
        <v>47.6</v>
      </c>
      <c r="F472" s="94">
        <v>47.4</v>
      </c>
      <c r="G472" s="94">
        <v>47.5</v>
      </c>
    </row>
    <row r="473" spans="1:7" s="4" customFormat="1">
      <c r="B473" s="89" t="s">
        <v>48</v>
      </c>
      <c r="C473" s="94">
        <v>42.7</v>
      </c>
      <c r="D473" s="94">
        <v>43.1</v>
      </c>
      <c r="E473" s="94">
        <v>43.8</v>
      </c>
      <c r="F473" s="94">
        <v>44.3</v>
      </c>
      <c r="G473" s="94">
        <v>45.3</v>
      </c>
    </row>
    <row r="474" spans="1:7" s="4" customFormat="1">
      <c r="B474" s="89" t="s">
        <v>49</v>
      </c>
      <c r="C474" s="94">
        <v>45.2</v>
      </c>
      <c r="D474" s="94">
        <v>45.5</v>
      </c>
      <c r="E474" s="94">
        <v>45.8</v>
      </c>
      <c r="F474" s="94">
        <v>46.2</v>
      </c>
      <c r="G474" s="94">
        <v>46</v>
      </c>
    </row>
    <row r="475" spans="1:7" s="4" customFormat="1">
      <c r="B475" s="89" t="s">
        <v>50</v>
      </c>
      <c r="C475" s="94">
        <v>44.5</v>
      </c>
      <c r="D475" s="94">
        <v>44.6</v>
      </c>
      <c r="E475" s="94">
        <v>45</v>
      </c>
      <c r="F475" s="94">
        <v>45.7</v>
      </c>
      <c r="G475" s="94">
        <v>46.3</v>
      </c>
    </row>
    <row r="476" spans="1:7" s="4" customFormat="1">
      <c r="B476" s="89" t="s">
        <v>51</v>
      </c>
      <c r="C476" s="94">
        <v>42</v>
      </c>
      <c r="D476" s="94">
        <v>42.7</v>
      </c>
      <c r="E476" s="94">
        <v>43.1</v>
      </c>
      <c r="F476" s="94">
        <v>43.3</v>
      </c>
      <c r="G476" s="94">
        <v>43.7</v>
      </c>
    </row>
    <row r="477" spans="1:7" s="4" customFormat="1">
      <c r="B477" s="91" t="s">
        <v>74</v>
      </c>
      <c r="C477" s="97">
        <v>45.7</v>
      </c>
      <c r="D477" s="97">
        <v>46.2</v>
      </c>
      <c r="E477" s="97">
        <v>46.6</v>
      </c>
      <c r="F477" s="97">
        <v>47</v>
      </c>
      <c r="G477" s="97">
        <v>47.5</v>
      </c>
    </row>
    <row r="478" spans="1:7" s="4" customFormat="1">
      <c r="B478" s="341" t="s">
        <v>75</v>
      </c>
      <c r="C478" s="342"/>
      <c r="D478" s="342"/>
      <c r="E478" s="342"/>
      <c r="F478" s="342"/>
      <c r="G478" s="343"/>
    </row>
    <row r="479" spans="1:7" s="4" customFormat="1"/>
    <row r="480" spans="1:7" s="4" customFormat="1">
      <c r="A480" s="14" t="s">
        <v>21</v>
      </c>
      <c r="B480" s="14" t="s">
        <v>22</v>
      </c>
      <c r="C480" s="14" t="s">
        <v>305</v>
      </c>
      <c r="D480" s="14"/>
    </row>
    <row r="481" spans="2:4" s="4" customFormat="1">
      <c r="B481" s="1" t="s">
        <v>22</v>
      </c>
      <c r="C481"/>
      <c r="D481"/>
    </row>
    <row r="482" spans="2:4" s="4" customFormat="1">
      <c r="B482" s="98" t="s">
        <v>154</v>
      </c>
      <c r="C482" s="98" t="s">
        <v>155</v>
      </c>
      <c r="D482" s="98" t="s">
        <v>156</v>
      </c>
    </row>
    <row r="483" spans="2:4" s="4" customFormat="1">
      <c r="B483" s="99">
        <v>16</v>
      </c>
      <c r="C483" s="100"/>
      <c r="D483" s="100">
        <v>1</v>
      </c>
    </row>
    <row r="484" spans="2:4" s="4" customFormat="1">
      <c r="B484" s="99">
        <v>17</v>
      </c>
      <c r="C484" s="100">
        <v>1</v>
      </c>
      <c r="D484" s="100"/>
    </row>
    <row r="485" spans="2:4" s="4" customFormat="1">
      <c r="B485" s="99" t="s">
        <v>157</v>
      </c>
      <c r="C485" s="100">
        <v>7</v>
      </c>
      <c r="D485" s="100">
        <v>3</v>
      </c>
    </row>
    <row r="486" spans="2:4" s="4" customFormat="1">
      <c r="B486" s="99" t="s">
        <v>158</v>
      </c>
      <c r="C486" s="100">
        <v>11</v>
      </c>
      <c r="D486" s="100">
        <v>24</v>
      </c>
    </row>
    <row r="487" spans="2:4" s="4" customFormat="1">
      <c r="B487" s="99" t="s">
        <v>159</v>
      </c>
      <c r="C487" s="100">
        <v>15</v>
      </c>
      <c r="D487" s="100">
        <v>36</v>
      </c>
    </row>
    <row r="488" spans="2:4" s="4" customFormat="1">
      <c r="B488" s="99" t="s">
        <v>160</v>
      </c>
      <c r="C488" s="100">
        <v>28</v>
      </c>
      <c r="D488" s="100">
        <v>46</v>
      </c>
    </row>
    <row r="489" spans="2:4" s="4" customFormat="1">
      <c r="B489" s="99" t="s">
        <v>161</v>
      </c>
      <c r="C489" s="100">
        <v>58</v>
      </c>
      <c r="D489" s="100">
        <v>98</v>
      </c>
    </row>
    <row r="490" spans="2:4" s="4" customFormat="1">
      <c r="B490" s="99" t="s">
        <v>162</v>
      </c>
      <c r="C490" s="100">
        <v>91</v>
      </c>
      <c r="D490" s="100">
        <v>154</v>
      </c>
    </row>
    <row r="491" spans="2:4" s="4" customFormat="1">
      <c r="B491" s="99" t="s">
        <v>163</v>
      </c>
      <c r="C491" s="100">
        <v>173</v>
      </c>
      <c r="D491" s="100">
        <v>282</v>
      </c>
    </row>
    <row r="492" spans="2:4" s="4" customFormat="1">
      <c r="B492" s="99" t="s">
        <v>164</v>
      </c>
      <c r="C492" s="100">
        <v>286</v>
      </c>
      <c r="D492" s="100">
        <v>477</v>
      </c>
    </row>
    <row r="493" spans="2:4" s="4" customFormat="1">
      <c r="B493" s="99" t="s">
        <v>165</v>
      </c>
      <c r="C493" s="100">
        <v>369</v>
      </c>
      <c r="D493" s="100">
        <v>623</v>
      </c>
    </row>
    <row r="494" spans="2:4" s="4" customFormat="1">
      <c r="B494" s="99" t="s">
        <v>166</v>
      </c>
      <c r="C494" s="100">
        <v>505</v>
      </c>
      <c r="D494" s="100">
        <v>719</v>
      </c>
    </row>
    <row r="495" spans="2:4" s="4" customFormat="1">
      <c r="B495" s="99" t="s">
        <v>167</v>
      </c>
      <c r="C495" s="100">
        <v>580</v>
      </c>
      <c r="D495" s="100">
        <v>746</v>
      </c>
    </row>
    <row r="496" spans="2:4" s="4" customFormat="1">
      <c r="B496" s="99" t="s">
        <v>168</v>
      </c>
      <c r="C496" s="100">
        <v>659</v>
      </c>
      <c r="D496" s="100">
        <v>881</v>
      </c>
    </row>
    <row r="497" spans="2:4" s="4" customFormat="1">
      <c r="B497" s="99" t="s">
        <v>169</v>
      </c>
      <c r="C497" s="100">
        <v>691</v>
      </c>
      <c r="D497" s="100">
        <v>960</v>
      </c>
    </row>
    <row r="498" spans="2:4" s="4" customFormat="1">
      <c r="B498" s="99" t="s">
        <v>170</v>
      </c>
      <c r="C498" s="100">
        <v>779</v>
      </c>
      <c r="D498" s="100">
        <v>992</v>
      </c>
    </row>
    <row r="499" spans="2:4" s="4" customFormat="1">
      <c r="B499" s="99" t="s">
        <v>171</v>
      </c>
      <c r="C499" s="100">
        <v>801</v>
      </c>
      <c r="D499" s="100">
        <v>1072</v>
      </c>
    </row>
    <row r="500" spans="2:4" s="4" customFormat="1">
      <c r="B500" s="99" t="s">
        <v>172</v>
      </c>
      <c r="C500" s="100">
        <v>826</v>
      </c>
      <c r="D500" s="100">
        <v>1144</v>
      </c>
    </row>
    <row r="501" spans="2:4" s="4" customFormat="1">
      <c r="B501" s="99" t="s">
        <v>173</v>
      </c>
      <c r="C501" s="100">
        <v>925</v>
      </c>
      <c r="D501" s="100">
        <v>1293</v>
      </c>
    </row>
    <row r="502" spans="2:4" s="4" customFormat="1">
      <c r="B502" s="99" t="s">
        <v>174</v>
      </c>
      <c r="C502" s="100">
        <v>1019</v>
      </c>
      <c r="D502" s="100">
        <v>1391</v>
      </c>
    </row>
    <row r="503" spans="2:4" s="4" customFormat="1">
      <c r="B503" s="99" t="s">
        <v>175</v>
      </c>
      <c r="C503" s="100">
        <v>1007</v>
      </c>
      <c r="D503" s="100">
        <v>1336</v>
      </c>
    </row>
    <row r="504" spans="2:4" s="4" customFormat="1">
      <c r="B504" s="99" t="s">
        <v>176</v>
      </c>
      <c r="C504" s="100">
        <v>1025</v>
      </c>
      <c r="D504" s="100">
        <v>1429</v>
      </c>
    </row>
    <row r="505" spans="2:4" s="4" customFormat="1">
      <c r="B505" s="99" t="s">
        <v>177</v>
      </c>
      <c r="C505" s="100">
        <v>1143</v>
      </c>
      <c r="D505" s="100">
        <v>1451</v>
      </c>
    </row>
    <row r="506" spans="2:4" s="4" customFormat="1">
      <c r="B506" s="99" t="s">
        <v>178</v>
      </c>
      <c r="C506" s="100">
        <v>1177</v>
      </c>
      <c r="D506" s="100">
        <v>1404</v>
      </c>
    </row>
    <row r="507" spans="2:4" s="4" customFormat="1">
      <c r="B507" s="99" t="s">
        <v>179</v>
      </c>
      <c r="C507" s="100">
        <v>1268</v>
      </c>
      <c r="D507" s="100">
        <v>1521</v>
      </c>
    </row>
    <row r="508" spans="2:4" s="4" customFormat="1">
      <c r="B508" s="99" t="s">
        <v>180</v>
      </c>
      <c r="C508" s="100">
        <v>1367</v>
      </c>
      <c r="D508" s="100">
        <v>1570</v>
      </c>
    </row>
    <row r="509" spans="2:4" s="4" customFormat="1">
      <c r="B509" s="99" t="s">
        <v>181</v>
      </c>
      <c r="C509" s="100">
        <v>1349</v>
      </c>
      <c r="D509" s="100">
        <v>1605</v>
      </c>
    </row>
    <row r="510" spans="2:4" s="4" customFormat="1">
      <c r="B510" s="99" t="s">
        <v>182</v>
      </c>
      <c r="C510" s="100">
        <v>1456</v>
      </c>
      <c r="D510" s="100">
        <v>1670</v>
      </c>
    </row>
    <row r="511" spans="2:4" s="4" customFormat="1">
      <c r="B511" s="99" t="s">
        <v>183</v>
      </c>
      <c r="C511" s="100">
        <v>1697</v>
      </c>
      <c r="D511" s="100">
        <v>1668</v>
      </c>
    </row>
    <row r="512" spans="2:4" s="4" customFormat="1">
      <c r="B512" s="99" t="s">
        <v>184</v>
      </c>
      <c r="C512" s="100">
        <v>1606</v>
      </c>
      <c r="D512" s="100">
        <v>1688</v>
      </c>
    </row>
    <row r="513" spans="2:4" s="4" customFormat="1">
      <c r="B513" s="99" t="s">
        <v>185</v>
      </c>
      <c r="C513" s="100">
        <v>1719</v>
      </c>
      <c r="D513" s="100">
        <v>1741</v>
      </c>
    </row>
    <row r="514" spans="2:4" s="4" customFormat="1">
      <c r="B514" s="99" t="s">
        <v>186</v>
      </c>
      <c r="C514" s="100">
        <v>1720</v>
      </c>
      <c r="D514" s="100">
        <v>1601</v>
      </c>
    </row>
    <row r="515" spans="2:4" s="4" customFormat="1">
      <c r="B515" s="99" t="s">
        <v>187</v>
      </c>
      <c r="C515" s="100">
        <v>1690</v>
      </c>
      <c r="D515" s="100">
        <v>1674</v>
      </c>
    </row>
    <row r="516" spans="2:4" s="4" customFormat="1">
      <c r="B516" s="99" t="s">
        <v>188</v>
      </c>
      <c r="C516" s="100">
        <v>1837</v>
      </c>
      <c r="D516" s="100">
        <v>1710</v>
      </c>
    </row>
    <row r="517" spans="2:4" s="4" customFormat="1">
      <c r="B517" s="99" t="s">
        <v>189</v>
      </c>
      <c r="C517" s="100">
        <v>1964</v>
      </c>
      <c r="D517" s="100">
        <v>1761</v>
      </c>
    </row>
    <row r="518" spans="2:4" s="4" customFormat="1">
      <c r="B518" s="99" t="s">
        <v>190</v>
      </c>
      <c r="C518" s="100">
        <v>2247</v>
      </c>
      <c r="D518" s="100">
        <v>1834</v>
      </c>
    </row>
    <row r="519" spans="2:4" s="4" customFormat="1">
      <c r="B519" s="99" t="s">
        <v>191</v>
      </c>
      <c r="C519" s="100">
        <v>2425</v>
      </c>
      <c r="D519" s="100">
        <v>1808</v>
      </c>
    </row>
    <row r="520" spans="2:4" s="4" customFormat="1">
      <c r="B520" s="99" t="s">
        <v>192</v>
      </c>
      <c r="C520" s="100">
        <v>2577</v>
      </c>
      <c r="D520" s="100">
        <v>1727</v>
      </c>
    </row>
    <row r="521" spans="2:4" s="4" customFormat="1">
      <c r="B521" s="99" t="s">
        <v>193</v>
      </c>
      <c r="C521" s="100">
        <v>2713</v>
      </c>
      <c r="D521" s="100">
        <v>1555</v>
      </c>
    </row>
    <row r="522" spans="2:4" s="4" customFormat="1">
      <c r="B522" s="99" t="s">
        <v>194</v>
      </c>
      <c r="C522" s="100">
        <v>2689</v>
      </c>
      <c r="D522" s="100">
        <v>1498</v>
      </c>
    </row>
    <row r="523" spans="2:4" s="4" customFormat="1">
      <c r="B523" s="99" t="s">
        <v>195</v>
      </c>
      <c r="C523" s="100">
        <v>2737</v>
      </c>
      <c r="D523" s="100">
        <v>1334</v>
      </c>
    </row>
    <row r="524" spans="2:4" s="4" customFormat="1">
      <c r="B524" s="99" t="s">
        <v>196</v>
      </c>
      <c r="C524" s="100">
        <v>2639</v>
      </c>
      <c r="D524" s="100">
        <v>1159</v>
      </c>
    </row>
    <row r="525" spans="2:4" s="4" customFormat="1">
      <c r="B525" s="99" t="s">
        <v>197</v>
      </c>
      <c r="C525" s="100">
        <v>2703</v>
      </c>
      <c r="D525" s="100">
        <v>1067</v>
      </c>
    </row>
    <row r="526" spans="2:4" s="4" customFormat="1">
      <c r="B526" s="99" t="s">
        <v>198</v>
      </c>
      <c r="C526" s="100">
        <v>2615</v>
      </c>
      <c r="D526" s="100">
        <v>1016</v>
      </c>
    </row>
    <row r="527" spans="2:4" s="4" customFormat="1">
      <c r="B527" s="99" t="s">
        <v>199</v>
      </c>
      <c r="C527" s="100">
        <v>2564</v>
      </c>
      <c r="D527" s="100">
        <v>958</v>
      </c>
    </row>
    <row r="528" spans="2:4" s="4" customFormat="1">
      <c r="B528" s="99" t="s">
        <v>200</v>
      </c>
      <c r="C528" s="100">
        <v>2444</v>
      </c>
      <c r="D528" s="100">
        <v>835</v>
      </c>
    </row>
    <row r="529" spans="2:4" s="4" customFormat="1">
      <c r="B529" s="99" t="s">
        <v>201</v>
      </c>
      <c r="C529" s="100">
        <v>2307</v>
      </c>
      <c r="D529" s="100">
        <v>743</v>
      </c>
    </row>
    <row r="530" spans="2:4" s="4" customFormat="1">
      <c r="B530" s="99" t="s">
        <v>202</v>
      </c>
      <c r="C530" s="100">
        <v>2023</v>
      </c>
      <c r="D530" s="100">
        <v>622</v>
      </c>
    </row>
    <row r="531" spans="2:4" s="4" customFormat="1">
      <c r="B531" s="99" t="s">
        <v>203</v>
      </c>
      <c r="C531" s="100">
        <v>1581</v>
      </c>
      <c r="D531" s="100">
        <v>500</v>
      </c>
    </row>
    <row r="532" spans="2:4" s="4" customFormat="1">
      <c r="B532" s="99" t="s">
        <v>204</v>
      </c>
      <c r="C532" s="100">
        <v>626</v>
      </c>
      <c r="D532" s="100">
        <v>166</v>
      </c>
    </row>
    <row r="533" spans="2:4" s="4" customFormat="1">
      <c r="B533" s="99" t="s">
        <v>205</v>
      </c>
      <c r="C533" s="100">
        <v>66</v>
      </c>
      <c r="D533" s="100">
        <v>18</v>
      </c>
    </row>
    <row r="534" spans="2:4" s="4" customFormat="1">
      <c r="B534" s="99" t="s">
        <v>206</v>
      </c>
      <c r="C534" s="100">
        <v>34</v>
      </c>
      <c r="D534" s="100">
        <v>15</v>
      </c>
    </row>
    <row r="535" spans="2:4" s="4" customFormat="1">
      <c r="B535" s="99" t="s">
        <v>207</v>
      </c>
      <c r="C535" s="100">
        <v>17</v>
      </c>
      <c r="D535" s="100">
        <v>10</v>
      </c>
    </row>
    <row r="536" spans="2:4" s="4" customFormat="1">
      <c r="B536" s="99" t="s">
        <v>208</v>
      </c>
      <c r="C536" s="100">
        <v>17</v>
      </c>
      <c r="D536" s="100">
        <v>5</v>
      </c>
    </row>
    <row r="537" spans="2:4" s="4" customFormat="1">
      <c r="B537" s="99" t="s">
        <v>209</v>
      </c>
      <c r="C537" s="100">
        <v>5</v>
      </c>
      <c r="D537" s="100">
        <v>1</v>
      </c>
    </row>
    <row r="538" spans="2:4" s="4" customFormat="1">
      <c r="B538" s="99" t="s">
        <v>210</v>
      </c>
      <c r="C538" s="100">
        <v>4</v>
      </c>
      <c r="D538" s="100"/>
    </row>
    <row r="539" spans="2:4" s="4" customFormat="1">
      <c r="B539" s="99" t="s">
        <v>211</v>
      </c>
      <c r="C539" s="100">
        <v>2</v>
      </c>
      <c r="D539" s="100">
        <v>1</v>
      </c>
    </row>
    <row r="540" spans="2:4" s="4" customFormat="1">
      <c r="B540" s="99" t="s">
        <v>212</v>
      </c>
      <c r="C540" s="100">
        <v>2</v>
      </c>
      <c r="D540" s="100"/>
    </row>
    <row r="541" spans="2:4" s="4" customFormat="1">
      <c r="B541" s="99" t="s">
        <v>213</v>
      </c>
      <c r="C541" s="100">
        <v>1</v>
      </c>
      <c r="D541" s="100"/>
    </row>
    <row r="542" spans="2:4" s="4" customFormat="1">
      <c r="B542" s="99">
        <v>76</v>
      </c>
      <c r="C542" s="100">
        <v>1</v>
      </c>
      <c r="D542" s="100"/>
    </row>
    <row r="543" spans="2:4" s="4" customFormat="1">
      <c r="B543" s="101" t="s">
        <v>214</v>
      </c>
      <c r="C543" s="102">
        <v>64888</v>
      </c>
      <c r="D543" s="102">
        <v>51643</v>
      </c>
    </row>
    <row r="544" spans="2:4" s="4" customFormat="1">
      <c r="B544" s="103"/>
      <c r="C544" s="104"/>
      <c r="D544" s="105" t="s">
        <v>75</v>
      </c>
    </row>
    <row r="545" spans="1:7" s="4" customFormat="1"/>
    <row r="546" spans="1:7" s="4" customFormat="1">
      <c r="A546" s="14" t="s">
        <v>0</v>
      </c>
      <c r="B546" s="14" t="s">
        <v>23</v>
      </c>
      <c r="C546" s="14" t="s">
        <v>306</v>
      </c>
      <c r="D546" s="14"/>
    </row>
    <row r="547" spans="1:7" s="4" customFormat="1">
      <c r="B547" s="1" t="s">
        <v>23</v>
      </c>
      <c r="C547"/>
      <c r="D547"/>
      <c r="E547"/>
    </row>
    <row r="548" spans="1:7" s="4" customFormat="1">
      <c r="B548" s="106" t="s">
        <v>215</v>
      </c>
      <c r="C548" s="106" t="s">
        <v>216</v>
      </c>
      <c r="D548" s="106" t="s">
        <v>217</v>
      </c>
      <c r="E548" s="106" t="s">
        <v>218</v>
      </c>
    </row>
    <row r="549" spans="1:7" s="4" customFormat="1">
      <c r="B549" s="107" t="s">
        <v>219</v>
      </c>
      <c r="C549" s="108">
        <v>0.31951913951281241</v>
      </c>
      <c r="D549" s="108">
        <v>0.55013550135501355</v>
      </c>
      <c r="E549" s="108">
        <v>0.50720461095100866</v>
      </c>
    </row>
    <row r="550" spans="1:7" s="4" customFormat="1">
      <c r="B550" s="107" t="s">
        <v>220</v>
      </c>
      <c r="C550" s="108">
        <v>0.50853742517613409</v>
      </c>
      <c r="D550" s="108">
        <v>0.59795253606328524</v>
      </c>
      <c r="E550" s="108">
        <v>0.49839228295819937</v>
      </c>
    </row>
    <row r="551" spans="1:7" s="4" customFormat="1">
      <c r="B551" s="107" t="s">
        <v>221</v>
      </c>
      <c r="C551" s="108">
        <v>0.40088850848770147</v>
      </c>
      <c r="D551" s="108">
        <v>0.4601510067114094</v>
      </c>
      <c r="E551" s="108">
        <v>0.38565891472868219</v>
      </c>
    </row>
    <row r="552" spans="1:7" s="4" customFormat="1">
      <c r="B552" s="107" t="s">
        <v>222</v>
      </c>
      <c r="C552" s="108">
        <v>0.28424028268551238</v>
      </c>
      <c r="D552" s="108">
        <v>0.30597014925373134</v>
      </c>
      <c r="E552" s="108">
        <v>0.24198250728862974</v>
      </c>
    </row>
    <row r="553" spans="1:7" s="4" customFormat="1">
      <c r="B553" s="107" t="s">
        <v>223</v>
      </c>
      <c r="C553" s="108">
        <v>0.25380710659898476</v>
      </c>
      <c r="D553" s="108">
        <v>0.17857142857142858</v>
      </c>
      <c r="E553" s="108">
        <v>0.15909090909090909</v>
      </c>
    </row>
    <row r="554" spans="1:7" s="4" customFormat="1">
      <c r="B554" s="109" t="s">
        <v>74</v>
      </c>
      <c r="C554" s="110">
        <v>0.44316962868249649</v>
      </c>
      <c r="D554" s="110">
        <v>0.51954976303317535</v>
      </c>
      <c r="E554" s="110">
        <v>0.43898517062712167</v>
      </c>
    </row>
    <row r="555" spans="1:7" s="4" customFormat="1">
      <c r="B555" s="111"/>
      <c r="C555" s="112"/>
      <c r="D555" s="112"/>
      <c r="E555" s="113" t="s">
        <v>75</v>
      </c>
    </row>
    <row r="556" spans="1:7" s="4" customFormat="1"/>
    <row r="557" spans="1:7" s="4" customFormat="1">
      <c r="A557" s="14" t="s">
        <v>0</v>
      </c>
      <c r="B557" s="14" t="s">
        <v>24</v>
      </c>
      <c r="C557" s="14" t="s">
        <v>306</v>
      </c>
      <c r="D557" s="14"/>
    </row>
    <row r="558" spans="1:7" s="4" customFormat="1">
      <c r="B558" s="115" t="s">
        <v>24</v>
      </c>
      <c r="C558" s="116"/>
      <c r="D558" s="116"/>
      <c r="E558" s="116"/>
      <c r="F558" s="116"/>
      <c r="G558" s="116"/>
    </row>
    <row r="559" spans="1:7" s="4" customFormat="1">
      <c r="B559" s="117" t="s">
        <v>79</v>
      </c>
      <c r="C559" s="118">
        <v>2011</v>
      </c>
      <c r="D559" s="118">
        <v>2012</v>
      </c>
      <c r="E559" s="118">
        <v>2013</v>
      </c>
      <c r="F559" s="118">
        <v>2014</v>
      </c>
      <c r="G559" s="118">
        <v>2015</v>
      </c>
    </row>
    <row r="560" spans="1:7" s="4" customFormat="1">
      <c r="B560" s="117" t="s">
        <v>40</v>
      </c>
      <c r="C560" s="119">
        <v>7</v>
      </c>
      <c r="D560" s="119">
        <v>6.8</v>
      </c>
      <c r="E560" s="119">
        <v>6.4</v>
      </c>
      <c r="F560" s="119">
        <v>6.4</v>
      </c>
      <c r="G560" s="119">
        <v>6.6</v>
      </c>
    </row>
    <row r="561" spans="1:7" s="4" customFormat="1">
      <c r="B561" s="117" t="s">
        <v>41</v>
      </c>
      <c r="C561" s="119">
        <v>7.8</v>
      </c>
      <c r="D561" s="119">
        <v>7.9</v>
      </c>
      <c r="E561" s="119">
        <v>7.9</v>
      </c>
      <c r="F561" s="119">
        <v>7.9</v>
      </c>
      <c r="G561" s="119">
        <v>8</v>
      </c>
    </row>
    <row r="562" spans="1:7" s="4" customFormat="1">
      <c r="B562" s="117" t="s">
        <v>42</v>
      </c>
      <c r="C562" s="119">
        <v>13.3</v>
      </c>
      <c r="D562" s="119">
        <v>13.5</v>
      </c>
      <c r="E562" s="119">
        <v>11.7</v>
      </c>
      <c r="F562" s="119">
        <v>13</v>
      </c>
      <c r="G562" s="119">
        <v>12.6</v>
      </c>
    </row>
    <row r="563" spans="1:7" s="4" customFormat="1">
      <c r="B563" s="117" t="s">
        <v>43</v>
      </c>
      <c r="C563" s="119">
        <v>6.1</v>
      </c>
      <c r="D563" s="119">
        <v>6.1</v>
      </c>
      <c r="E563" s="119">
        <v>6.3</v>
      </c>
      <c r="F563" s="119">
        <v>6.5</v>
      </c>
      <c r="G563" s="119">
        <v>7.2</v>
      </c>
    </row>
    <row r="564" spans="1:7" s="4" customFormat="1">
      <c r="B564" s="117" t="s">
        <v>44</v>
      </c>
      <c r="C564" s="119">
        <v>6.8</v>
      </c>
      <c r="D564" s="119">
        <v>7</v>
      </c>
      <c r="E564" s="119">
        <v>7.6</v>
      </c>
      <c r="F564" s="119">
        <v>7.8</v>
      </c>
      <c r="G564" s="119">
        <v>8.6</v>
      </c>
    </row>
    <row r="565" spans="1:7" s="4" customFormat="1">
      <c r="B565" s="117" t="s">
        <v>45</v>
      </c>
      <c r="C565" s="119">
        <v>5.7</v>
      </c>
      <c r="D565" s="119">
        <v>5.4</v>
      </c>
      <c r="E565" s="119">
        <v>5.5</v>
      </c>
      <c r="F565" s="119">
        <v>5.6</v>
      </c>
      <c r="G565" s="119">
        <v>5.8</v>
      </c>
    </row>
    <row r="566" spans="1:7" s="4" customFormat="1">
      <c r="B566" s="117" t="s">
        <v>46</v>
      </c>
      <c r="C566" s="119">
        <v>6.3</v>
      </c>
      <c r="D566" s="119">
        <v>6.1</v>
      </c>
      <c r="E566" s="119">
        <v>6.3</v>
      </c>
      <c r="F566" s="119">
        <v>6.4</v>
      </c>
      <c r="G566" s="119">
        <v>6.6</v>
      </c>
    </row>
    <row r="567" spans="1:7" s="4" customFormat="1">
      <c r="B567" s="117" t="s">
        <v>47</v>
      </c>
      <c r="C567" s="119">
        <v>10</v>
      </c>
      <c r="D567" s="119">
        <v>10.3</v>
      </c>
      <c r="E567" s="119">
        <v>10.1</v>
      </c>
      <c r="F567" s="119">
        <v>10.7</v>
      </c>
      <c r="G567" s="119">
        <v>11.5</v>
      </c>
    </row>
    <row r="568" spans="1:7" s="4" customFormat="1">
      <c r="B568" s="117" t="s">
        <v>48</v>
      </c>
      <c r="C568" s="119">
        <v>10.7</v>
      </c>
      <c r="D568" s="119">
        <v>10.8</v>
      </c>
      <c r="E568" s="119">
        <v>11.5</v>
      </c>
      <c r="F568" s="119">
        <v>10.9</v>
      </c>
      <c r="G568" s="119">
        <v>11.3</v>
      </c>
    </row>
    <row r="569" spans="1:7" s="4" customFormat="1">
      <c r="B569" s="117" t="s">
        <v>49</v>
      </c>
      <c r="C569" s="119">
        <v>6.9</v>
      </c>
      <c r="D569" s="119">
        <v>7</v>
      </c>
      <c r="E569" s="119">
        <v>7.1</v>
      </c>
      <c r="F569" s="119">
        <v>7</v>
      </c>
      <c r="G569" s="119">
        <v>7.3</v>
      </c>
    </row>
    <row r="570" spans="1:7" s="4" customFormat="1">
      <c r="B570" s="117"/>
      <c r="C570" s="120"/>
      <c r="D570" s="120"/>
      <c r="E570" s="120"/>
      <c r="F570" s="120"/>
      <c r="G570" s="120"/>
    </row>
    <row r="571" spans="1:7" s="4" customFormat="1">
      <c r="B571" s="117" t="s">
        <v>50</v>
      </c>
      <c r="C571" s="119">
        <v>10.199999999999999</v>
      </c>
      <c r="D571" s="119">
        <v>11.2</v>
      </c>
      <c r="E571" s="119">
        <v>11.6</v>
      </c>
      <c r="F571" s="119">
        <v>11.4</v>
      </c>
      <c r="G571" s="119">
        <v>11.1</v>
      </c>
    </row>
    <row r="572" spans="1:7" s="4" customFormat="1">
      <c r="B572" s="117" t="s">
        <v>51</v>
      </c>
      <c r="C572" s="119">
        <v>9</v>
      </c>
      <c r="D572" s="119">
        <v>9.3000000000000007</v>
      </c>
      <c r="E572" s="119">
        <v>9.1</v>
      </c>
      <c r="F572" s="119">
        <v>9.1999999999999993</v>
      </c>
      <c r="G572" s="119">
        <v>9.6</v>
      </c>
    </row>
    <row r="573" spans="1:7" s="4" customFormat="1">
      <c r="B573" s="117" t="s">
        <v>74</v>
      </c>
      <c r="C573" s="121">
        <v>8.3000000000000007</v>
      </c>
      <c r="D573" s="121">
        <v>8.5</v>
      </c>
      <c r="E573" s="121">
        <v>8.6999999999999993</v>
      </c>
      <c r="F573" s="121">
        <v>8.8000000000000007</v>
      </c>
      <c r="G573" s="121" t="s">
        <v>224</v>
      </c>
    </row>
    <row r="574" spans="1:7" s="4" customFormat="1">
      <c r="B574" s="116"/>
      <c r="C574" s="116"/>
      <c r="D574" s="116"/>
      <c r="E574" s="116"/>
      <c r="F574" s="116"/>
      <c r="G574" s="122" t="s">
        <v>225</v>
      </c>
    </row>
    <row r="575" spans="1:7" s="4" customFormat="1"/>
    <row r="576" spans="1:7" s="4" customFormat="1">
      <c r="A576" s="14" t="s">
        <v>0</v>
      </c>
      <c r="B576" s="14" t="s">
        <v>25</v>
      </c>
      <c r="C576" s="14" t="s">
        <v>306</v>
      </c>
      <c r="D576" s="14"/>
    </row>
    <row r="577" spans="1:7" s="4" customFormat="1">
      <c r="B577" s="115" t="s">
        <v>25</v>
      </c>
      <c r="C577" s="116"/>
      <c r="D577" s="116"/>
      <c r="E577" s="116"/>
      <c r="F577" s="116"/>
      <c r="G577" s="116"/>
    </row>
    <row r="578" spans="1:7" s="4" customFormat="1">
      <c r="B578" s="121"/>
      <c r="C578" s="121">
        <v>2011</v>
      </c>
      <c r="D578" s="121">
        <v>2012</v>
      </c>
      <c r="E578" s="121">
        <v>2013</v>
      </c>
      <c r="F578" s="121">
        <v>2014</v>
      </c>
      <c r="G578" s="121">
        <v>2015</v>
      </c>
    </row>
    <row r="579" spans="1:7" s="4" customFormat="1">
      <c r="B579" s="117" t="s">
        <v>226</v>
      </c>
      <c r="C579" s="119">
        <v>18.5</v>
      </c>
      <c r="D579" s="119">
        <v>33.799999999999997</v>
      </c>
      <c r="E579" s="119">
        <v>35.200000000000003</v>
      </c>
      <c r="F579" s="119">
        <v>29.5</v>
      </c>
      <c r="G579" s="119">
        <v>41</v>
      </c>
    </row>
    <row r="580" spans="1:7" s="4" customFormat="1">
      <c r="B580" s="117" t="s">
        <v>227</v>
      </c>
      <c r="C580" s="119">
        <v>15</v>
      </c>
      <c r="D580" s="119">
        <v>15.4</v>
      </c>
      <c r="E580" s="119">
        <v>15.3</v>
      </c>
      <c r="F580" s="119">
        <v>15.5</v>
      </c>
      <c r="G580" s="119">
        <v>15.6</v>
      </c>
    </row>
    <row r="581" spans="1:7" s="4" customFormat="1">
      <c r="B581" s="117" t="s">
        <v>228</v>
      </c>
      <c r="C581" s="119">
        <v>11.7</v>
      </c>
      <c r="D581" s="119">
        <v>12</v>
      </c>
      <c r="E581" s="119">
        <v>12.7</v>
      </c>
      <c r="F581" s="119">
        <v>12.9</v>
      </c>
      <c r="G581" s="119">
        <v>13.3</v>
      </c>
    </row>
    <row r="582" spans="1:7" s="4" customFormat="1">
      <c r="B582" s="117" t="s">
        <v>229</v>
      </c>
      <c r="C582" s="119">
        <v>6.3</v>
      </c>
      <c r="D582" s="119">
        <v>6.4</v>
      </c>
      <c r="E582" s="119">
        <v>6.6</v>
      </c>
      <c r="F582" s="119">
        <v>6.7</v>
      </c>
      <c r="G582" s="119">
        <v>7.3</v>
      </c>
    </row>
    <row r="583" spans="1:7" s="4" customFormat="1">
      <c r="B583" s="117" t="s">
        <v>230</v>
      </c>
      <c r="C583" s="119">
        <v>3.3</v>
      </c>
      <c r="D583" s="119">
        <v>3.5</v>
      </c>
      <c r="E583" s="119">
        <v>3.7</v>
      </c>
      <c r="F583" s="119">
        <v>3.9</v>
      </c>
      <c r="G583" s="119">
        <v>4.0999999999999996</v>
      </c>
    </row>
    <row r="584" spans="1:7" s="4" customFormat="1">
      <c r="B584" s="117" t="s">
        <v>231</v>
      </c>
      <c r="C584" s="119">
        <v>1.5</v>
      </c>
      <c r="D584" s="119">
        <v>1.4</v>
      </c>
      <c r="E584" s="119">
        <v>1.5</v>
      </c>
      <c r="F584" s="119">
        <v>1.6</v>
      </c>
      <c r="G584" s="119">
        <v>1.7</v>
      </c>
    </row>
    <row r="585" spans="1:7" s="4" customFormat="1">
      <c r="B585" s="116"/>
      <c r="C585" s="116"/>
      <c r="D585" s="116"/>
      <c r="E585" s="116"/>
      <c r="F585" s="116"/>
      <c r="G585" s="122" t="s">
        <v>225</v>
      </c>
    </row>
    <row r="586" spans="1:7" s="4" customFormat="1"/>
    <row r="587" spans="1:7" s="4" customFormat="1">
      <c r="A587" s="14" t="s">
        <v>0</v>
      </c>
      <c r="B587" s="14" t="s">
        <v>26</v>
      </c>
      <c r="C587" s="14" t="s">
        <v>306</v>
      </c>
      <c r="D587" s="14"/>
    </row>
    <row r="588" spans="1:7" s="4" customFormat="1">
      <c r="B588" s="115" t="s">
        <v>26</v>
      </c>
      <c r="C588" s="116"/>
      <c r="D588" s="116"/>
      <c r="E588" s="116"/>
      <c r="F588" s="116"/>
    </row>
    <row r="589" spans="1:7" s="4" customFormat="1">
      <c r="B589" s="123" t="s">
        <v>232</v>
      </c>
      <c r="C589" s="123" t="s">
        <v>233</v>
      </c>
      <c r="D589" s="123">
        <v>2013</v>
      </c>
      <c r="E589" s="123">
        <v>2014</v>
      </c>
      <c r="F589" s="123">
        <v>2015</v>
      </c>
    </row>
    <row r="590" spans="1:7" s="4" customFormat="1" ht="79.5">
      <c r="B590" s="123" t="s">
        <v>234</v>
      </c>
      <c r="C590" s="124" t="s">
        <v>235</v>
      </c>
      <c r="D590" s="125">
        <v>35</v>
      </c>
      <c r="E590" s="125">
        <v>19</v>
      </c>
      <c r="F590" s="125">
        <v>30</v>
      </c>
    </row>
    <row r="591" spans="1:7" s="4" customFormat="1" ht="23.25">
      <c r="B591" s="123" t="s">
        <v>69</v>
      </c>
      <c r="C591" s="124" t="s">
        <v>236</v>
      </c>
      <c r="D591" s="125">
        <v>17</v>
      </c>
      <c r="E591" s="125">
        <v>31</v>
      </c>
      <c r="F591" s="125">
        <v>20</v>
      </c>
    </row>
    <row r="592" spans="1:7" s="4" customFormat="1">
      <c r="B592" s="123"/>
      <c r="C592" s="126"/>
      <c r="D592" s="125">
        <v>9</v>
      </c>
      <c r="E592" s="125">
        <v>8</v>
      </c>
      <c r="F592" s="125">
        <v>14</v>
      </c>
    </row>
    <row r="593" spans="1:6" s="4" customFormat="1">
      <c r="B593" s="123" t="s">
        <v>237</v>
      </c>
      <c r="C593" s="124" t="s">
        <v>238</v>
      </c>
      <c r="D593" s="125" t="s">
        <v>239</v>
      </c>
      <c r="E593" s="125">
        <v>5</v>
      </c>
      <c r="F593" s="125">
        <v>4</v>
      </c>
    </row>
    <row r="594" spans="1:6" s="4" customFormat="1">
      <c r="B594" s="127"/>
      <c r="C594" s="127"/>
      <c r="D594" s="125"/>
      <c r="E594" s="125"/>
      <c r="F594" s="125"/>
    </row>
    <row r="595" spans="1:6" s="4" customFormat="1">
      <c r="B595" s="127"/>
      <c r="C595" s="128"/>
      <c r="D595" s="125" t="s">
        <v>239</v>
      </c>
      <c r="E595" s="125">
        <v>6</v>
      </c>
      <c r="F595" s="125">
        <v>4</v>
      </c>
    </row>
    <row r="596" spans="1:6" s="4" customFormat="1" ht="42.75">
      <c r="B596" s="127"/>
      <c r="C596" s="124" t="s">
        <v>240</v>
      </c>
      <c r="D596" s="127"/>
      <c r="E596" s="127"/>
      <c r="F596" s="127"/>
    </row>
    <row r="597" spans="1:6" s="4" customFormat="1">
      <c r="B597" s="127"/>
      <c r="C597" s="126"/>
      <c r="D597" s="127"/>
      <c r="E597" s="127"/>
      <c r="F597" s="127"/>
    </row>
    <row r="598" spans="1:6" s="4" customFormat="1" ht="28.5">
      <c r="B598" s="127"/>
      <c r="C598" s="124" t="s">
        <v>241</v>
      </c>
      <c r="D598" s="127"/>
      <c r="E598" s="127"/>
      <c r="F598" s="127"/>
    </row>
    <row r="599" spans="1:6" s="4" customFormat="1">
      <c r="B599" s="370" t="s">
        <v>43</v>
      </c>
      <c r="C599" s="371" t="s">
        <v>242</v>
      </c>
      <c r="D599" s="372">
        <v>24</v>
      </c>
      <c r="E599" s="372">
        <v>21</v>
      </c>
      <c r="F599" s="372">
        <v>14</v>
      </c>
    </row>
    <row r="600" spans="1:6" s="4" customFormat="1">
      <c r="B600" s="370"/>
      <c r="C600" s="371"/>
      <c r="D600" s="372"/>
      <c r="E600" s="372"/>
      <c r="F600" s="372"/>
    </row>
    <row r="601" spans="1:6" s="4" customFormat="1" ht="45.75">
      <c r="B601" s="370" t="s">
        <v>48</v>
      </c>
      <c r="C601" s="124" t="s">
        <v>243</v>
      </c>
      <c r="D601" s="125">
        <v>10</v>
      </c>
      <c r="E601" s="125">
        <v>10</v>
      </c>
      <c r="F601" s="125">
        <v>11</v>
      </c>
    </row>
    <row r="602" spans="1:6" s="4" customFormat="1" ht="45.75">
      <c r="B602" s="370"/>
      <c r="C602" s="124" t="s">
        <v>244</v>
      </c>
      <c r="D602" s="125"/>
      <c r="E602" s="125"/>
      <c r="F602" s="125"/>
    </row>
    <row r="603" spans="1:6" s="4" customFormat="1">
      <c r="B603" s="370"/>
      <c r="C603" s="126"/>
      <c r="D603" s="125">
        <v>10</v>
      </c>
      <c r="E603" s="125">
        <v>10</v>
      </c>
      <c r="F603" s="125">
        <v>13</v>
      </c>
    </row>
    <row r="604" spans="1:6" s="4" customFormat="1" ht="33.75">
      <c r="B604" s="123" t="s">
        <v>41</v>
      </c>
      <c r="C604" s="126" t="s">
        <v>245</v>
      </c>
      <c r="D604" s="125">
        <v>18</v>
      </c>
      <c r="E604" s="125">
        <v>20</v>
      </c>
      <c r="F604" s="125">
        <v>33</v>
      </c>
    </row>
    <row r="605" spans="1:6" s="4" customFormat="1">
      <c r="B605" s="123" t="s">
        <v>74</v>
      </c>
      <c r="C605" s="128"/>
      <c r="D605" s="129">
        <v>123</v>
      </c>
      <c r="E605" s="129">
        <v>130</v>
      </c>
      <c r="F605" s="129">
        <v>143</v>
      </c>
    </row>
    <row r="606" spans="1:6" s="4" customFormat="1">
      <c r="B606" s="116"/>
      <c r="C606" s="116"/>
      <c r="D606" s="116"/>
      <c r="E606" s="116"/>
      <c r="F606" s="122" t="s">
        <v>136</v>
      </c>
    </row>
    <row r="607" spans="1:6" s="4" customFormat="1"/>
    <row r="608" spans="1:6" s="4" customFormat="1">
      <c r="A608" s="14" t="s">
        <v>0</v>
      </c>
      <c r="B608" s="14" t="s">
        <v>27</v>
      </c>
      <c r="C608" s="14" t="s">
        <v>307</v>
      </c>
      <c r="D608" s="14"/>
    </row>
    <row r="609" spans="1:7" s="4" customFormat="1">
      <c r="B609" s="133" t="s">
        <v>27</v>
      </c>
      <c r="C609" s="131"/>
      <c r="D609" s="131"/>
      <c r="E609" s="131"/>
      <c r="F609" s="131"/>
      <c r="G609" s="131"/>
    </row>
    <row r="610" spans="1:7" s="4" customFormat="1">
      <c r="B610" s="130"/>
      <c r="C610" s="130">
        <v>2011</v>
      </c>
      <c r="D610" s="130">
        <v>2012</v>
      </c>
      <c r="E610" s="130">
        <v>2013</v>
      </c>
      <c r="F610" s="130">
        <v>2014</v>
      </c>
      <c r="G610" s="130">
        <v>2015</v>
      </c>
    </row>
    <row r="611" spans="1:7" s="4" customFormat="1">
      <c r="B611" s="131" t="s">
        <v>246</v>
      </c>
      <c r="C611" s="132">
        <v>3982</v>
      </c>
      <c r="D611" s="132">
        <v>4014</v>
      </c>
      <c r="E611" s="132">
        <v>4156</v>
      </c>
      <c r="F611" s="132">
        <v>4461</v>
      </c>
      <c r="G611" s="132">
        <v>5017</v>
      </c>
    </row>
    <row r="612" spans="1:7" s="4" customFormat="1">
      <c r="B612" s="368" t="s">
        <v>75</v>
      </c>
      <c r="C612" s="369"/>
      <c r="D612" s="369"/>
      <c r="E612" s="369"/>
      <c r="F612" s="369"/>
      <c r="G612" s="369"/>
    </row>
    <row r="613" spans="1:7" s="4" customFormat="1"/>
    <row r="614" spans="1:7" s="4" customFormat="1">
      <c r="A614" s="14" t="s">
        <v>0</v>
      </c>
      <c r="B614" s="14" t="s">
        <v>28</v>
      </c>
      <c r="C614" s="14" t="s">
        <v>307</v>
      </c>
      <c r="D614" s="14"/>
    </row>
    <row r="615" spans="1:7" s="4" customFormat="1">
      <c r="B615" s="1" t="s">
        <v>28</v>
      </c>
      <c r="C615"/>
      <c r="D615"/>
      <c r="E615"/>
      <c r="F615"/>
      <c r="G615"/>
    </row>
    <row r="616" spans="1:7" s="4" customFormat="1">
      <c r="B616" s="130" t="s">
        <v>79</v>
      </c>
      <c r="C616" s="134">
        <v>2011</v>
      </c>
      <c r="D616" s="134">
        <v>2012</v>
      </c>
      <c r="E616" s="134">
        <v>2013</v>
      </c>
      <c r="F616" s="134">
        <v>2014</v>
      </c>
      <c r="G616" s="134">
        <v>2015</v>
      </c>
    </row>
    <row r="617" spans="1:7" s="4" customFormat="1">
      <c r="B617" s="131" t="s">
        <v>40</v>
      </c>
      <c r="C617" s="135">
        <v>92.2</v>
      </c>
      <c r="D617" s="135">
        <v>91.5</v>
      </c>
      <c r="E617" s="135">
        <v>92.2</v>
      </c>
      <c r="F617" s="135">
        <v>92.4</v>
      </c>
      <c r="G617" s="135">
        <v>81.3</v>
      </c>
    </row>
    <row r="618" spans="1:7" s="4" customFormat="1">
      <c r="B618" s="131" t="s">
        <v>41</v>
      </c>
      <c r="C618" s="135">
        <v>81.5</v>
      </c>
      <c r="D618" s="135">
        <v>91.7</v>
      </c>
      <c r="E618" s="136" t="s">
        <v>247</v>
      </c>
      <c r="F618" s="135">
        <v>41.1</v>
      </c>
      <c r="G618" s="137" t="s">
        <v>248</v>
      </c>
    </row>
    <row r="619" spans="1:7" s="4" customFormat="1">
      <c r="B619" s="131" t="s">
        <v>42</v>
      </c>
      <c r="C619" s="138" t="s">
        <v>249</v>
      </c>
      <c r="D619" s="135">
        <v>79.8</v>
      </c>
      <c r="E619" s="135">
        <v>82</v>
      </c>
      <c r="F619" s="135">
        <v>81</v>
      </c>
      <c r="G619" s="135">
        <v>81.59</v>
      </c>
    </row>
    <row r="620" spans="1:7" s="4" customFormat="1">
      <c r="B620" s="131" t="s">
        <v>43</v>
      </c>
      <c r="C620" s="135">
        <v>86</v>
      </c>
      <c r="D620" s="135">
        <v>92.2</v>
      </c>
      <c r="E620" s="135">
        <v>83.1</v>
      </c>
      <c r="F620" s="135">
        <v>80.400000000000006</v>
      </c>
      <c r="G620" s="135">
        <v>81.7</v>
      </c>
    </row>
    <row r="621" spans="1:7" s="4" customFormat="1">
      <c r="B621" s="131" t="s">
        <v>44</v>
      </c>
      <c r="C621" s="135">
        <v>64.8</v>
      </c>
      <c r="D621" s="135">
        <v>52.5</v>
      </c>
      <c r="E621" s="135">
        <v>66.5</v>
      </c>
      <c r="F621" s="135">
        <v>66.599999999999994</v>
      </c>
      <c r="G621" s="135">
        <v>76.099999999999994</v>
      </c>
    </row>
    <row r="622" spans="1:7" s="4" customFormat="1">
      <c r="B622" s="131" t="s">
        <v>45</v>
      </c>
      <c r="C622" s="138" t="s">
        <v>249</v>
      </c>
      <c r="D622" s="135">
        <v>88.3</v>
      </c>
      <c r="E622" s="136" t="s">
        <v>250</v>
      </c>
      <c r="F622" s="135">
        <v>71</v>
      </c>
      <c r="G622" s="135">
        <v>76</v>
      </c>
    </row>
    <row r="623" spans="1:7" s="4" customFormat="1">
      <c r="B623" s="131" t="s">
        <v>46</v>
      </c>
      <c r="C623" s="135">
        <v>55.3</v>
      </c>
      <c r="D623" s="135">
        <v>56.3</v>
      </c>
      <c r="E623" s="135">
        <v>62.2</v>
      </c>
      <c r="F623" s="135">
        <v>71.599999999999994</v>
      </c>
      <c r="G623" s="135">
        <v>56.5</v>
      </c>
    </row>
    <row r="624" spans="1:7" s="4" customFormat="1">
      <c r="B624" s="131" t="s">
        <v>47</v>
      </c>
      <c r="C624" s="135">
        <v>80</v>
      </c>
      <c r="D624" s="135">
        <v>82</v>
      </c>
      <c r="E624" s="135">
        <v>81.8</v>
      </c>
      <c r="F624" s="135">
        <v>78.099999999999994</v>
      </c>
      <c r="G624" s="135">
        <v>76</v>
      </c>
    </row>
    <row r="625" spans="1:8" s="4" customFormat="1">
      <c r="B625" s="131" t="s">
        <v>48</v>
      </c>
      <c r="C625" s="135">
        <v>47</v>
      </c>
      <c r="D625" s="135">
        <v>53</v>
      </c>
      <c r="E625" s="135">
        <v>65.3</v>
      </c>
      <c r="F625" s="135">
        <v>69.2</v>
      </c>
      <c r="G625" s="135">
        <v>66</v>
      </c>
    </row>
    <row r="626" spans="1:8" s="4" customFormat="1">
      <c r="B626" s="131" t="s">
        <v>49</v>
      </c>
      <c r="C626" s="135">
        <v>83</v>
      </c>
      <c r="D626" s="139">
        <v>44.9</v>
      </c>
      <c r="E626" s="135">
        <v>50.7</v>
      </c>
      <c r="F626" s="135">
        <v>59.4</v>
      </c>
      <c r="G626" s="135">
        <v>66.099999999999994</v>
      </c>
    </row>
    <row r="627" spans="1:8" s="4" customFormat="1">
      <c r="B627" s="131" t="s">
        <v>51</v>
      </c>
      <c r="C627" s="137">
        <v>58</v>
      </c>
      <c r="D627" s="136" t="s">
        <v>251</v>
      </c>
      <c r="E627" s="136" t="s">
        <v>251</v>
      </c>
      <c r="F627" s="135">
        <v>70.900000000000006</v>
      </c>
      <c r="G627" s="135">
        <v>61</v>
      </c>
    </row>
    <row r="628" spans="1:8" s="4" customFormat="1">
      <c r="B628" s="140" t="s">
        <v>74</v>
      </c>
      <c r="C628" s="141">
        <v>62.8</v>
      </c>
      <c r="D628" s="141">
        <v>64.400000000000006</v>
      </c>
      <c r="E628" s="141">
        <v>68.599999999999994</v>
      </c>
      <c r="F628" s="141">
        <v>69.7</v>
      </c>
      <c r="G628" s="141">
        <v>71.7</v>
      </c>
    </row>
    <row r="629" spans="1:8" s="4" customFormat="1">
      <c r="B629" s="379" t="s">
        <v>252</v>
      </c>
      <c r="C629" s="380"/>
      <c r="D629" s="380"/>
      <c r="E629" s="380"/>
      <c r="F629" s="380"/>
      <c r="G629" s="380"/>
    </row>
    <row r="630" spans="1:8" s="4" customFormat="1">
      <c r="B630" s="379" t="s">
        <v>253</v>
      </c>
      <c r="C630" s="380"/>
      <c r="D630" s="380"/>
      <c r="E630" s="380"/>
      <c r="F630" s="380"/>
      <c r="G630" s="380"/>
    </row>
    <row r="631" spans="1:8" s="4" customFormat="1">
      <c r="B631" s="379" t="s">
        <v>254</v>
      </c>
      <c r="C631" s="380"/>
      <c r="D631" s="380"/>
      <c r="E631" s="380"/>
      <c r="F631" s="380"/>
      <c r="G631" s="380"/>
    </row>
    <row r="632" spans="1:8" s="4" customFormat="1">
      <c r="B632" s="381" t="s">
        <v>255</v>
      </c>
      <c r="C632" s="382"/>
      <c r="D632" s="382"/>
      <c r="E632" s="382"/>
      <c r="F632" s="382"/>
      <c r="G632" s="382"/>
    </row>
    <row r="633" spans="1:8" s="4" customFormat="1">
      <c r="B633" s="383" t="s">
        <v>136</v>
      </c>
      <c r="C633" s="384"/>
      <c r="D633" s="384"/>
      <c r="E633" s="384"/>
      <c r="F633" s="384"/>
      <c r="G633" s="384"/>
    </row>
    <row r="634" spans="1:8" s="4" customFormat="1"/>
    <row r="635" spans="1:8" s="4" customFormat="1">
      <c r="A635" s="14" t="s">
        <v>0</v>
      </c>
      <c r="B635" s="14" t="s">
        <v>29</v>
      </c>
      <c r="C635" s="14" t="s">
        <v>308</v>
      </c>
      <c r="D635" s="14"/>
    </row>
    <row r="636" spans="1:8" s="4" customFormat="1">
      <c r="B636" s="1" t="s">
        <v>29</v>
      </c>
      <c r="C636"/>
      <c r="D636"/>
      <c r="E636"/>
      <c r="F636"/>
      <c r="G636"/>
      <c r="H636"/>
    </row>
    <row r="637" spans="1:8" s="4" customFormat="1">
      <c r="B637" s="142" t="s">
        <v>256</v>
      </c>
      <c r="C637" s="142">
        <v>2010</v>
      </c>
      <c r="D637" s="142">
        <v>2011</v>
      </c>
      <c r="E637" s="142">
        <v>2012</v>
      </c>
      <c r="F637" s="142">
        <v>2013</v>
      </c>
      <c r="G637" s="142">
        <v>2014</v>
      </c>
      <c r="H637" s="142">
        <v>2015</v>
      </c>
    </row>
    <row r="638" spans="1:8" s="4" customFormat="1">
      <c r="B638" s="131" t="s">
        <v>257</v>
      </c>
      <c r="C638" s="143">
        <v>15790</v>
      </c>
      <c r="D638" s="143">
        <v>14288</v>
      </c>
      <c r="E638" s="143">
        <v>14048</v>
      </c>
      <c r="F638" s="143">
        <v>13922</v>
      </c>
      <c r="G638" s="143">
        <v>12591</v>
      </c>
      <c r="H638" s="143">
        <v>13867</v>
      </c>
    </row>
    <row r="639" spans="1:8" s="4" customFormat="1">
      <c r="B639" s="131" t="s">
        <v>258</v>
      </c>
      <c r="C639" s="143">
        <v>3277</v>
      </c>
      <c r="D639" s="143">
        <v>3038</v>
      </c>
      <c r="E639" s="143">
        <v>2794</v>
      </c>
      <c r="F639" s="143">
        <v>2653</v>
      </c>
      <c r="G639" s="143">
        <v>2716</v>
      </c>
      <c r="H639" s="143">
        <v>2545</v>
      </c>
    </row>
    <row r="640" spans="1:8" s="4" customFormat="1">
      <c r="B640" s="142" t="s">
        <v>259</v>
      </c>
      <c r="C640" s="144">
        <v>18589</v>
      </c>
      <c r="D640" s="144">
        <v>16842</v>
      </c>
      <c r="E640" s="144">
        <v>16410</v>
      </c>
      <c r="F640" s="144">
        <v>16167</v>
      </c>
      <c r="G640" s="144">
        <v>15007</v>
      </c>
      <c r="H640" s="144">
        <v>15807</v>
      </c>
    </row>
    <row r="641" spans="1:18" s="4" customFormat="1">
      <c r="B641" s="131" t="s">
        <v>260</v>
      </c>
      <c r="C641" s="143">
        <v>33851.407720000105</v>
      </c>
      <c r="D641" s="143">
        <v>32133.676670000299</v>
      </c>
      <c r="E641" s="143">
        <v>31258.861050000101</v>
      </c>
      <c r="F641" s="143">
        <v>30062.674019999999</v>
      </c>
      <c r="G641" s="143">
        <v>28959</v>
      </c>
      <c r="H641" s="143">
        <v>28588.258289999947</v>
      </c>
    </row>
    <row r="642" spans="1:18" s="4" customFormat="1">
      <c r="B642" s="145" t="s">
        <v>261</v>
      </c>
      <c r="C642" s="143">
        <v>1821.0451191564932</v>
      </c>
      <c r="D642" s="143">
        <v>1907.9489769623763</v>
      </c>
      <c r="E642" s="143">
        <v>1907.5401873436322</v>
      </c>
      <c r="F642" s="143">
        <v>1859.5085062163666</v>
      </c>
      <c r="G642" s="143">
        <v>1930</v>
      </c>
      <c r="H642" s="143">
        <v>1808</v>
      </c>
    </row>
    <row r="643" spans="1:18" s="4" customFormat="1">
      <c r="B643" s="145" t="s">
        <v>262</v>
      </c>
      <c r="C643" s="146">
        <v>298.83822286490749</v>
      </c>
      <c r="D643" s="146">
        <v>292.9567299631936</v>
      </c>
      <c r="E643" s="146">
        <v>286.94273090024967</v>
      </c>
      <c r="F643" s="146">
        <v>276.43866140923285</v>
      </c>
      <c r="G643" s="146">
        <v>265</v>
      </c>
      <c r="H643" s="146">
        <v>261.46853976678267</v>
      </c>
    </row>
    <row r="644" spans="1:18" s="4" customFormat="1">
      <c r="B644" s="385" t="s">
        <v>263</v>
      </c>
      <c r="C644" s="386"/>
      <c r="D644" s="386"/>
      <c r="E644" s="386"/>
      <c r="F644" s="386"/>
      <c r="G644" s="386"/>
      <c r="H644" s="387"/>
    </row>
    <row r="645" spans="1:18" s="4" customFormat="1">
      <c r="B645" s="373" t="s">
        <v>75</v>
      </c>
      <c r="C645" s="374"/>
      <c r="D645" s="374"/>
      <c r="E645" s="374"/>
      <c r="F645" s="374"/>
      <c r="G645" s="374"/>
      <c r="H645" s="375"/>
    </row>
    <row r="646" spans="1:18" s="4" customFormat="1">
      <c r="D646" s="3"/>
    </row>
    <row r="647" spans="1:18" s="4" customFormat="1">
      <c r="A647" s="14" t="s">
        <v>0</v>
      </c>
      <c r="B647" s="14" t="s">
        <v>30</v>
      </c>
      <c r="C647" s="14" t="s">
        <v>309</v>
      </c>
      <c r="D647" s="14"/>
      <c r="E647" s="14" t="s">
        <v>31</v>
      </c>
    </row>
    <row r="648" spans="1:18" s="4" customFormat="1">
      <c r="A648" s="2"/>
      <c r="B648" s="2"/>
      <c r="C648" s="2"/>
      <c r="D648" s="2"/>
      <c r="E648" s="2"/>
    </row>
    <row r="649" spans="1:18" s="4" customFormat="1">
      <c r="A649" s="2"/>
      <c r="B649" s="264"/>
      <c r="C649" s="264"/>
      <c r="D649" s="265" t="s">
        <v>102</v>
      </c>
      <c r="E649" s="264"/>
      <c r="F649" s="264"/>
      <c r="G649" s="264"/>
      <c r="H649" s="264"/>
      <c r="I649" s="264"/>
      <c r="J649" s="264"/>
      <c r="K649" s="264"/>
      <c r="L649" s="264" t="s">
        <v>120</v>
      </c>
      <c r="M649" s="264"/>
      <c r="N649" s="264"/>
      <c r="O649" s="266"/>
      <c r="P649" s="264"/>
      <c r="Q649" s="264"/>
      <c r="R649" s="264"/>
    </row>
    <row r="650" spans="1:18" s="4" customFormat="1">
      <c r="A650" s="2"/>
      <c r="B650" s="264"/>
      <c r="C650" s="264"/>
      <c r="D650" s="265"/>
      <c r="E650" s="264"/>
      <c r="F650" s="264"/>
      <c r="G650" s="264"/>
      <c r="H650" s="264"/>
      <c r="I650" s="264"/>
      <c r="J650" s="264"/>
      <c r="K650" s="264"/>
      <c r="L650" s="264"/>
      <c r="M650" s="264"/>
      <c r="N650" s="264"/>
      <c r="O650" s="264"/>
      <c r="P650" s="264"/>
      <c r="Q650" s="264"/>
    </row>
    <row r="651" spans="1:18" s="4" customFormat="1">
      <c r="A651" s="2"/>
      <c r="B651" s="268"/>
      <c r="C651" s="269" t="s">
        <v>40</v>
      </c>
      <c r="D651" s="269" t="s">
        <v>41</v>
      </c>
      <c r="E651" s="269" t="s">
        <v>42</v>
      </c>
      <c r="F651" s="269" t="s">
        <v>103</v>
      </c>
      <c r="G651" s="269" t="s">
        <v>43</v>
      </c>
      <c r="H651" s="269" t="s">
        <v>69</v>
      </c>
      <c r="I651" s="269" t="s">
        <v>69</v>
      </c>
      <c r="J651" s="269" t="s">
        <v>44</v>
      </c>
      <c r="K651" s="269" t="s">
        <v>104</v>
      </c>
      <c r="L651" s="269" t="s">
        <v>46</v>
      </c>
      <c r="M651" s="269" t="s">
        <v>47</v>
      </c>
      <c r="N651" s="269" t="s">
        <v>48</v>
      </c>
      <c r="O651" s="269" t="s">
        <v>49</v>
      </c>
      <c r="P651" s="269" t="s">
        <v>74</v>
      </c>
      <c r="Q651" s="114"/>
    </row>
    <row r="652" spans="1:18" s="4" customFormat="1">
      <c r="A652" s="2"/>
      <c r="B652" s="270"/>
      <c r="C652" s="271"/>
      <c r="D652" s="271"/>
      <c r="E652" s="271"/>
      <c r="F652" s="271"/>
      <c r="G652" s="271"/>
      <c r="H652" s="271"/>
      <c r="I652" s="271" t="s">
        <v>105</v>
      </c>
      <c r="J652" s="271"/>
      <c r="K652" s="271"/>
      <c r="L652" s="271"/>
      <c r="M652" s="271"/>
      <c r="N652" s="271"/>
      <c r="O652" s="271"/>
      <c r="P652" s="270"/>
      <c r="Q652"/>
    </row>
    <row r="653" spans="1:18" s="4" customFormat="1">
      <c r="A653" s="2"/>
      <c r="B653" s="272" t="s">
        <v>106</v>
      </c>
      <c r="C653" s="273">
        <v>32</v>
      </c>
      <c r="D653" s="131">
        <v>222</v>
      </c>
      <c r="E653" s="273">
        <v>7746</v>
      </c>
      <c r="F653" s="273"/>
      <c r="G653" s="273">
        <v>2551</v>
      </c>
      <c r="H653" s="273"/>
      <c r="I653" s="273"/>
      <c r="J653" s="273">
        <v>59</v>
      </c>
      <c r="K653" s="273">
        <v>1439</v>
      </c>
      <c r="L653" s="273">
        <v>615</v>
      </c>
      <c r="M653" s="273">
        <v>72</v>
      </c>
      <c r="N653" s="273">
        <v>1816</v>
      </c>
      <c r="O653" s="273">
        <v>987</v>
      </c>
      <c r="P653" s="273">
        <f>SUM(C653:O653)</f>
        <v>15539</v>
      </c>
      <c r="Q653"/>
    </row>
    <row r="654" spans="1:18" s="4" customFormat="1">
      <c r="A654" s="2"/>
      <c r="B654" s="272" t="s">
        <v>107</v>
      </c>
      <c r="C654" s="273"/>
      <c r="D654" s="131">
        <v>634</v>
      </c>
      <c r="E654" s="273">
        <v>9943</v>
      </c>
      <c r="F654" s="273">
        <v>178</v>
      </c>
      <c r="G654" s="273">
        <v>959</v>
      </c>
      <c r="H654" s="273"/>
      <c r="I654" s="273"/>
      <c r="J654" s="273">
        <v>324</v>
      </c>
      <c r="K654" s="273">
        <v>1082</v>
      </c>
      <c r="L654" s="273">
        <v>114</v>
      </c>
      <c r="M654" s="273">
        <v>172</v>
      </c>
      <c r="N654" s="273">
        <v>9744</v>
      </c>
      <c r="O654" s="273">
        <v>2063</v>
      </c>
      <c r="P654" s="273">
        <f>SUM(C654:O654)</f>
        <v>25213</v>
      </c>
      <c r="Q654"/>
    </row>
    <row r="655" spans="1:18" s="4" customFormat="1">
      <c r="A655" s="2"/>
      <c r="B655" s="272" t="s">
        <v>108</v>
      </c>
      <c r="C655" s="273"/>
      <c r="D655" s="131"/>
      <c r="E655" s="273">
        <v>1651</v>
      </c>
      <c r="F655" s="273">
        <v>101</v>
      </c>
      <c r="G655" s="273">
        <v>2261</v>
      </c>
      <c r="H655" s="273"/>
      <c r="I655" s="273"/>
      <c r="J655" s="273">
        <v>90</v>
      </c>
      <c r="K655" s="273">
        <v>5126</v>
      </c>
      <c r="L655" s="273">
        <v>868</v>
      </c>
      <c r="M655" s="273">
        <v>1156</v>
      </c>
      <c r="N655" s="273">
        <v>2625</v>
      </c>
      <c r="O655" s="273">
        <v>2758</v>
      </c>
      <c r="P655" s="273">
        <f>SUM(C655:O655)</f>
        <v>16636</v>
      </c>
      <c r="Q655"/>
    </row>
    <row r="656" spans="1:18" s="4" customFormat="1">
      <c r="A656" s="2"/>
      <c r="B656" s="272" t="s">
        <v>109</v>
      </c>
      <c r="C656" s="273">
        <v>689</v>
      </c>
      <c r="D656" s="131">
        <v>1148</v>
      </c>
      <c r="E656" s="273">
        <v>1755</v>
      </c>
      <c r="F656" s="273">
        <v>145</v>
      </c>
      <c r="G656" s="273">
        <v>1433</v>
      </c>
      <c r="H656" s="273"/>
      <c r="I656" s="270"/>
      <c r="J656" s="273">
        <v>2167</v>
      </c>
      <c r="K656" s="273">
        <v>1854</v>
      </c>
      <c r="L656" s="273"/>
      <c r="M656" s="273">
        <v>630</v>
      </c>
      <c r="N656" s="273">
        <v>894</v>
      </c>
      <c r="O656" s="273">
        <v>2668</v>
      </c>
      <c r="P656" s="273">
        <f>SUM(C656:O656)</f>
        <v>13383</v>
      </c>
      <c r="Q656"/>
    </row>
    <row r="657" spans="1:17" s="4" customFormat="1">
      <c r="A657" s="2"/>
      <c r="B657" s="274" t="s">
        <v>110</v>
      </c>
      <c r="C657" s="275">
        <f t="shared" ref="C657:H657" si="9">SUBTOTAL(9,C653:C656)</f>
        <v>721</v>
      </c>
      <c r="D657" s="275">
        <f t="shared" si="9"/>
        <v>2004</v>
      </c>
      <c r="E657" s="275">
        <f>SUBTOTAL(9,E653:E656)</f>
        <v>21095</v>
      </c>
      <c r="F657" s="275">
        <f t="shared" si="9"/>
        <v>424</v>
      </c>
      <c r="G657" s="275">
        <f t="shared" si="9"/>
        <v>7204</v>
      </c>
      <c r="H657" s="275">
        <f t="shared" si="9"/>
        <v>0</v>
      </c>
      <c r="I657" s="275">
        <f>SUBTOTAL(9,I653:I655)</f>
        <v>0</v>
      </c>
      <c r="J657" s="275">
        <f t="shared" ref="J657:P657" si="10">SUBTOTAL(9,J653:J656)</f>
        <v>2640</v>
      </c>
      <c r="K657" s="275">
        <f t="shared" si="10"/>
        <v>9501</v>
      </c>
      <c r="L657" s="275">
        <f t="shared" si="10"/>
        <v>1597</v>
      </c>
      <c r="M657" s="275">
        <f>SUBTOTAL(9,M653:M656)</f>
        <v>2030</v>
      </c>
      <c r="N657" s="275">
        <f t="shared" si="10"/>
        <v>15079</v>
      </c>
      <c r="O657" s="275">
        <f t="shared" si="10"/>
        <v>8476</v>
      </c>
      <c r="P657" s="275">
        <f t="shared" si="10"/>
        <v>70771</v>
      </c>
      <c r="Q657"/>
    </row>
    <row r="658" spans="1:17" s="4" customFormat="1">
      <c r="A658" s="2"/>
      <c r="B658" s="272"/>
      <c r="C658" s="273"/>
      <c r="D658" s="273"/>
      <c r="E658" s="273"/>
      <c r="F658" s="273"/>
      <c r="G658" s="273"/>
      <c r="H658" s="273"/>
      <c r="I658" s="273"/>
      <c r="J658" s="273"/>
      <c r="K658" s="273"/>
      <c r="L658" s="273"/>
      <c r="M658" s="273"/>
      <c r="N658" s="273"/>
      <c r="O658" s="273"/>
      <c r="P658" s="273"/>
      <c r="Q658"/>
    </row>
    <row r="659" spans="1:17" s="4" customFormat="1">
      <c r="A659" s="2"/>
      <c r="B659" s="272" t="s">
        <v>111</v>
      </c>
      <c r="C659" s="273"/>
      <c r="D659" s="131">
        <v>200</v>
      </c>
      <c r="E659" s="273">
        <v>4041</v>
      </c>
      <c r="F659" s="273">
        <v>175</v>
      </c>
      <c r="G659" s="273">
        <v>286</v>
      </c>
      <c r="H659" s="273"/>
      <c r="I659" s="273"/>
      <c r="J659" s="273">
        <v>245</v>
      </c>
      <c r="K659" s="273">
        <v>2724</v>
      </c>
      <c r="L659" s="273">
        <v>265</v>
      </c>
      <c r="M659" s="273">
        <v>73</v>
      </c>
      <c r="N659" s="273">
        <v>3560</v>
      </c>
      <c r="O659" s="273">
        <v>622</v>
      </c>
      <c r="P659" s="273">
        <f>SUM(C659:O659)</f>
        <v>12191</v>
      </c>
      <c r="Q659"/>
    </row>
    <row r="660" spans="1:17" s="4" customFormat="1">
      <c r="A660" s="2"/>
      <c r="B660" s="272" t="s">
        <v>112</v>
      </c>
      <c r="C660" s="273"/>
      <c r="D660" s="131">
        <v>0</v>
      </c>
      <c r="E660" s="273">
        <v>86717</v>
      </c>
      <c r="F660" s="273">
        <v>47167</v>
      </c>
      <c r="G660" s="273">
        <v>12797</v>
      </c>
      <c r="H660" s="273"/>
      <c r="I660" s="273"/>
      <c r="J660" s="273">
        <v>90995</v>
      </c>
      <c r="K660" s="273">
        <v>18540</v>
      </c>
      <c r="L660" s="273">
        <v>3305</v>
      </c>
      <c r="M660" s="273">
        <v>2755</v>
      </c>
      <c r="N660" s="273">
        <v>81394</v>
      </c>
      <c r="O660" s="273">
        <v>7456</v>
      </c>
      <c r="P660" s="273">
        <f>SUM(C660:O660)</f>
        <v>351126</v>
      </c>
      <c r="Q660"/>
    </row>
    <row r="661" spans="1:17" s="4" customFormat="1">
      <c r="A661" s="2"/>
      <c r="B661" s="272" t="s">
        <v>113</v>
      </c>
      <c r="C661" s="273">
        <v>76</v>
      </c>
      <c r="D661" s="131">
        <v>439</v>
      </c>
      <c r="E661" s="273">
        <v>4189</v>
      </c>
      <c r="F661" s="273"/>
      <c r="G661" s="273">
        <v>2933</v>
      </c>
      <c r="H661" s="273"/>
      <c r="I661" s="273"/>
      <c r="J661" s="273">
        <v>6634</v>
      </c>
      <c r="K661" s="273">
        <v>3824</v>
      </c>
      <c r="L661" s="273">
        <v>491</v>
      </c>
      <c r="M661" s="273">
        <v>2283</v>
      </c>
      <c r="N661" s="273">
        <v>2819</v>
      </c>
      <c r="O661" s="273">
        <v>1001</v>
      </c>
      <c r="P661" s="273">
        <f>SUM(C661:O661)</f>
        <v>24689</v>
      </c>
      <c r="Q661"/>
    </row>
    <row r="662" spans="1:17" s="4" customFormat="1">
      <c r="A662" s="2"/>
      <c r="B662" s="274" t="s">
        <v>114</v>
      </c>
      <c r="C662" s="275">
        <f t="shared" ref="C662:P662" si="11">SUBTOTAL(9,C659:C661)</f>
        <v>76</v>
      </c>
      <c r="D662" s="275">
        <f t="shared" si="11"/>
        <v>639</v>
      </c>
      <c r="E662" s="275">
        <f>SUBTOTAL(9,E659:E661)</f>
        <v>94947</v>
      </c>
      <c r="F662" s="275">
        <f t="shared" si="11"/>
        <v>47342</v>
      </c>
      <c r="G662" s="275">
        <f t="shared" si="11"/>
        <v>16016</v>
      </c>
      <c r="H662" s="275">
        <f t="shared" si="11"/>
        <v>0</v>
      </c>
      <c r="I662" s="275">
        <f t="shared" si="11"/>
        <v>0</v>
      </c>
      <c r="J662" s="275">
        <f t="shared" si="11"/>
        <v>97874</v>
      </c>
      <c r="K662" s="275">
        <f t="shared" si="11"/>
        <v>25088</v>
      </c>
      <c r="L662" s="275">
        <f t="shared" si="11"/>
        <v>4061</v>
      </c>
      <c r="M662" s="275">
        <f t="shared" si="11"/>
        <v>5111</v>
      </c>
      <c r="N662" s="275">
        <f t="shared" si="11"/>
        <v>87773</v>
      </c>
      <c r="O662" s="275">
        <f t="shared" si="11"/>
        <v>9079</v>
      </c>
      <c r="P662" s="275">
        <f t="shared" si="11"/>
        <v>388006</v>
      </c>
      <c r="Q662"/>
    </row>
    <row r="663" spans="1:17" s="4" customFormat="1">
      <c r="A663" s="2"/>
      <c r="B663" s="272"/>
      <c r="C663" s="273"/>
      <c r="D663" s="273"/>
      <c r="E663" s="273"/>
      <c r="F663" s="273"/>
      <c r="G663" s="273"/>
      <c r="H663" s="273"/>
      <c r="I663" s="273"/>
      <c r="J663" s="273">
        <f>H663+I663</f>
        <v>0</v>
      </c>
      <c r="K663" s="273"/>
      <c r="L663" s="273"/>
      <c r="M663" s="273"/>
      <c r="N663" s="273"/>
      <c r="O663" s="273"/>
      <c r="P663" s="273"/>
      <c r="Q663"/>
    </row>
    <row r="664" spans="1:17" s="4" customFormat="1">
      <c r="A664" s="2"/>
      <c r="B664" s="272" t="s">
        <v>115</v>
      </c>
      <c r="C664" s="273">
        <v>811</v>
      </c>
      <c r="D664" s="131">
        <v>8402</v>
      </c>
      <c r="E664" s="273">
        <v>48493</v>
      </c>
      <c r="F664" s="273">
        <v>58925</v>
      </c>
      <c r="G664" s="273">
        <v>62271</v>
      </c>
      <c r="H664" s="273"/>
      <c r="I664" s="273"/>
      <c r="J664" s="273">
        <v>106268</v>
      </c>
      <c r="K664" s="273">
        <v>210306</v>
      </c>
      <c r="L664" s="273">
        <v>26347</v>
      </c>
      <c r="M664" s="273">
        <v>1604</v>
      </c>
      <c r="N664" s="273">
        <v>115239</v>
      </c>
      <c r="O664" s="273">
        <v>11283</v>
      </c>
      <c r="P664" s="273">
        <f>SUM(C664:O664)</f>
        <v>649949</v>
      </c>
      <c r="Q664"/>
    </row>
    <row r="665" spans="1:17" s="4" customFormat="1">
      <c r="A665" s="2"/>
      <c r="B665" s="274" t="s">
        <v>116</v>
      </c>
      <c r="C665" s="275">
        <f>SUBTOTAL(9,C664)</f>
        <v>811</v>
      </c>
      <c r="D665" s="275">
        <f>SUBTOTAL(9,D664)</f>
        <v>8402</v>
      </c>
      <c r="E665" s="275">
        <f>SUBTOTAL(9,E664)</f>
        <v>48493</v>
      </c>
      <c r="F665" s="275">
        <f>SUBTOTAL(9,F664)</f>
        <v>58925</v>
      </c>
      <c r="G665" s="275">
        <f t="shared" ref="G665:N665" si="12">SUBTOTAL(9,G664)</f>
        <v>62271</v>
      </c>
      <c r="H665" s="275">
        <f t="shared" si="12"/>
        <v>0</v>
      </c>
      <c r="I665" s="275">
        <f t="shared" si="12"/>
        <v>0</v>
      </c>
      <c r="J665" s="275">
        <f t="shared" si="12"/>
        <v>106268</v>
      </c>
      <c r="K665" s="275">
        <f t="shared" si="12"/>
        <v>210306</v>
      </c>
      <c r="L665" s="275">
        <f t="shared" si="12"/>
        <v>26347</v>
      </c>
      <c r="M665" s="275">
        <f t="shared" si="12"/>
        <v>1604</v>
      </c>
      <c r="N665" s="275">
        <f t="shared" si="12"/>
        <v>115239</v>
      </c>
      <c r="O665" s="275">
        <f>SUBTOTAL(9,O664)</f>
        <v>11283</v>
      </c>
      <c r="P665" s="275">
        <f t="shared" ref="P665" si="13">SUBTOTAL(9,P664)</f>
        <v>649949</v>
      </c>
      <c r="Q665"/>
    </row>
    <row r="666" spans="1:17" s="4" customFormat="1">
      <c r="A666" s="2"/>
      <c r="B666" s="272"/>
      <c r="C666" s="273"/>
      <c r="D666" s="273"/>
      <c r="E666" s="273"/>
      <c r="F666" s="273"/>
      <c r="G666" s="273"/>
      <c r="H666" s="273"/>
      <c r="I666" s="273"/>
      <c r="J666" s="273"/>
      <c r="K666" s="273"/>
      <c r="L666" s="273"/>
      <c r="M666" s="273"/>
      <c r="N666" s="273"/>
      <c r="O666" s="273"/>
      <c r="P666" s="275"/>
      <c r="Q666"/>
    </row>
    <row r="667" spans="1:17" s="4" customFormat="1">
      <c r="A667" s="2"/>
      <c r="B667" s="274" t="s">
        <v>117</v>
      </c>
      <c r="C667" s="275">
        <f>SUBTOTAL(9,C653:C666)</f>
        <v>1608</v>
      </c>
      <c r="D667" s="275">
        <f>SUBTOTAL(9,D653:D666)</f>
        <v>11045</v>
      </c>
      <c r="E667" s="275">
        <f>SUBTOTAL(9,E653:E666)</f>
        <v>164535</v>
      </c>
      <c r="F667" s="275">
        <f>SUBTOTAL(9,F653:F666)</f>
        <v>106691</v>
      </c>
      <c r="G667" s="275">
        <f>SUBTOTAL(9,G653:G666)</f>
        <v>85491</v>
      </c>
      <c r="H667" s="275"/>
      <c r="I667" s="275"/>
      <c r="J667" s="275">
        <f t="shared" ref="J667:O667" si="14">SUBTOTAL(9,J653:J666)</f>
        <v>206782</v>
      </c>
      <c r="K667" s="275">
        <f t="shared" si="14"/>
        <v>244895</v>
      </c>
      <c r="L667" s="275">
        <f t="shared" si="14"/>
        <v>32005</v>
      </c>
      <c r="M667" s="275">
        <f t="shared" si="14"/>
        <v>8745</v>
      </c>
      <c r="N667" s="275">
        <f t="shared" si="14"/>
        <v>218091</v>
      </c>
      <c r="O667" s="275">
        <f t="shared" si="14"/>
        <v>28838</v>
      </c>
      <c r="P667" s="275">
        <f>SUM(C667:O667)</f>
        <v>1108726</v>
      </c>
      <c r="Q667"/>
    </row>
    <row r="668" spans="1:17" s="4" customFormat="1">
      <c r="A668" s="2"/>
      <c r="B668" s="270"/>
      <c r="C668" s="275"/>
      <c r="D668" s="270"/>
      <c r="E668" s="270"/>
      <c r="F668" s="270"/>
      <c r="G668" s="270"/>
      <c r="H668" s="270"/>
      <c r="I668" s="270"/>
      <c r="J668" s="270"/>
      <c r="K668" s="276"/>
      <c r="L668" s="270"/>
      <c r="M668" s="270"/>
      <c r="N668" s="270"/>
      <c r="O668" s="270"/>
      <c r="P668" s="270"/>
      <c r="Q668"/>
    </row>
    <row r="669" spans="1:17" s="4" customFormat="1">
      <c r="A669" s="2"/>
      <c r="B669" s="270" t="s">
        <v>644</v>
      </c>
      <c r="C669" s="270">
        <v>5.3</v>
      </c>
      <c r="D669" s="270">
        <v>4.5</v>
      </c>
      <c r="E669" s="268">
        <v>24.7</v>
      </c>
      <c r="F669" s="270">
        <v>3.3</v>
      </c>
      <c r="G669" s="270">
        <v>10.8</v>
      </c>
      <c r="H669" s="270"/>
      <c r="I669" s="270"/>
      <c r="J669" s="270">
        <v>8.8000000000000007</v>
      </c>
      <c r="K669" s="270">
        <v>19.3</v>
      </c>
      <c r="L669" s="270">
        <v>10.1</v>
      </c>
      <c r="M669" s="270">
        <v>4.5</v>
      </c>
      <c r="N669" s="270">
        <v>10.3</v>
      </c>
      <c r="O669" s="270">
        <v>8.6</v>
      </c>
      <c r="P669" s="277">
        <v>9.6</v>
      </c>
      <c r="Q669"/>
    </row>
    <row r="670" spans="1:17" s="4" customFormat="1">
      <c r="A670" s="2"/>
      <c r="B670" s="270"/>
      <c r="C670" s="270"/>
      <c r="D670" s="270"/>
      <c r="E670" s="270"/>
      <c r="F670" s="270"/>
      <c r="G670" s="270"/>
      <c r="H670" s="270"/>
      <c r="I670" s="270"/>
      <c r="J670" s="270"/>
      <c r="K670" s="270"/>
      <c r="L670" s="270"/>
      <c r="M670" s="270"/>
      <c r="N670" s="270"/>
      <c r="O670" s="270"/>
      <c r="P670" s="270"/>
      <c r="Q670"/>
    </row>
    <row r="671" spans="1:17" s="4" customFormat="1">
      <c r="A671" s="2"/>
      <c r="B671" s="274" t="s">
        <v>118</v>
      </c>
      <c r="C671" s="275">
        <v>2310</v>
      </c>
      <c r="D671" s="275">
        <v>14156</v>
      </c>
      <c r="E671" s="275">
        <v>130218</v>
      </c>
      <c r="F671" s="275">
        <v>105584</v>
      </c>
      <c r="G671" s="275">
        <v>88496</v>
      </c>
      <c r="H671" s="275"/>
      <c r="I671" s="275"/>
      <c r="J671" s="275">
        <v>249822</v>
      </c>
      <c r="K671" s="278">
        <v>242113</v>
      </c>
      <c r="L671" s="275">
        <v>33890</v>
      </c>
      <c r="M671" s="275">
        <v>6389</v>
      </c>
      <c r="N671" s="275">
        <v>196403</v>
      </c>
      <c r="O671" s="275">
        <v>36662</v>
      </c>
      <c r="P671" s="275">
        <v>1106043</v>
      </c>
      <c r="Q671"/>
    </row>
    <row r="672" spans="1:17" s="4" customFormat="1">
      <c r="A672" s="2"/>
      <c r="B672" s="270"/>
      <c r="C672" s="270"/>
      <c r="D672" s="270"/>
      <c r="E672" s="270"/>
      <c r="F672" s="270"/>
      <c r="G672" s="270"/>
      <c r="H672" s="270"/>
      <c r="I672" s="270"/>
      <c r="J672" s="270"/>
      <c r="K672" s="270"/>
      <c r="L672" s="270"/>
      <c r="M672" s="270"/>
      <c r="N672" s="270"/>
      <c r="O672" s="270"/>
      <c r="P672" s="270"/>
      <c r="Q672"/>
    </row>
    <row r="673" spans="1:18" s="4" customFormat="1">
      <c r="A673" s="2"/>
      <c r="B673" s="270" t="s">
        <v>634</v>
      </c>
      <c r="C673" s="276">
        <f>C667-C671</f>
        <v>-702</v>
      </c>
      <c r="D673" s="276">
        <f>D667-D671</f>
        <v>-3111</v>
      </c>
      <c r="E673" s="276">
        <f>E667-E671</f>
        <v>34317</v>
      </c>
      <c r="F673" s="276">
        <f>F667-F671</f>
        <v>1107</v>
      </c>
      <c r="G673" s="279">
        <f>G667-G671</f>
        <v>-3005</v>
      </c>
      <c r="H673" s="270"/>
      <c r="I673" s="270"/>
      <c r="J673" s="276">
        <f t="shared" ref="J673:P673" si="15">J667-J671</f>
        <v>-43040</v>
      </c>
      <c r="K673" s="276">
        <f t="shared" si="15"/>
        <v>2782</v>
      </c>
      <c r="L673" s="276">
        <f t="shared" si="15"/>
        <v>-1885</v>
      </c>
      <c r="M673" s="276">
        <f t="shared" si="15"/>
        <v>2356</v>
      </c>
      <c r="N673" s="276">
        <f t="shared" si="15"/>
        <v>21688</v>
      </c>
      <c r="O673" s="276">
        <f t="shared" si="15"/>
        <v>-7824</v>
      </c>
      <c r="P673" s="276">
        <f t="shared" si="15"/>
        <v>2683</v>
      </c>
      <c r="Q673" s="265"/>
    </row>
    <row r="674" spans="1:18" s="4" customFormat="1">
      <c r="A674" s="2"/>
      <c r="B674" s="131"/>
      <c r="C674" s="131"/>
      <c r="D674" s="131"/>
      <c r="E674" s="131"/>
      <c r="F674" s="131"/>
      <c r="G674" s="131"/>
      <c r="H674" s="131"/>
      <c r="I674" s="131"/>
      <c r="J674" s="131"/>
      <c r="K674" s="131"/>
      <c r="L674" s="131"/>
      <c r="M674" s="131"/>
      <c r="N674" s="131"/>
      <c r="O674" s="131"/>
      <c r="P674" s="131"/>
      <c r="Q674"/>
    </row>
    <row r="675" spans="1:18" s="4" customFormat="1" ht="26.25">
      <c r="A675" s="2"/>
      <c r="B675" s="280" t="s">
        <v>119</v>
      </c>
      <c r="C675" s="131">
        <v>0</v>
      </c>
      <c r="D675" s="131">
        <v>0</v>
      </c>
      <c r="E675" s="131">
        <v>1</v>
      </c>
      <c r="F675" s="131">
        <v>0</v>
      </c>
      <c r="G675" s="131">
        <v>0</v>
      </c>
      <c r="H675" s="131"/>
      <c r="I675" s="131"/>
      <c r="J675" s="131">
        <v>0</v>
      </c>
      <c r="K675" s="131">
        <v>4</v>
      </c>
      <c r="L675" s="131">
        <v>0</v>
      </c>
      <c r="M675" s="131">
        <v>0</v>
      </c>
      <c r="N675" s="131">
        <v>16</v>
      </c>
      <c r="O675" s="131">
        <v>2</v>
      </c>
      <c r="P675" s="131"/>
      <c r="Q675"/>
    </row>
    <row r="676" spans="1:18" s="4" customFormat="1">
      <c r="A676" s="2"/>
      <c r="B676"/>
      <c r="C676"/>
      <c r="D676"/>
      <c r="E676"/>
      <c r="F676"/>
      <c r="G676"/>
      <c r="H676"/>
      <c r="I676"/>
      <c r="J676"/>
      <c r="K676"/>
      <c r="L676"/>
      <c r="M676"/>
      <c r="N676"/>
      <c r="O676"/>
      <c r="P676"/>
      <c r="Q676"/>
    </row>
    <row r="677" spans="1:18" s="4" customFormat="1">
      <c r="A677" s="2"/>
      <c r="B677" s="267" t="s">
        <v>437</v>
      </c>
      <c r="C677"/>
      <c r="D677"/>
      <c r="E677"/>
      <c r="F677"/>
      <c r="G677"/>
      <c r="H677"/>
      <c r="I677"/>
      <c r="J677"/>
      <c r="K677"/>
      <c r="L677"/>
      <c r="M677"/>
      <c r="N677"/>
      <c r="O677"/>
      <c r="P677"/>
      <c r="Q677"/>
      <c r="R677"/>
    </row>
    <row r="678" spans="1:18" s="4" customFormat="1">
      <c r="A678" s="2"/>
      <c r="B678" s="267"/>
      <c r="C678"/>
      <c r="D678"/>
      <c r="E678"/>
      <c r="F678"/>
      <c r="G678"/>
      <c r="H678"/>
      <c r="I678"/>
      <c r="J678"/>
      <c r="K678"/>
      <c r="L678"/>
      <c r="M678"/>
      <c r="N678"/>
      <c r="O678"/>
      <c r="P678"/>
      <c r="Q678"/>
      <c r="R678"/>
    </row>
    <row r="679" spans="1:18" s="4" customFormat="1">
      <c r="A679" s="2"/>
      <c r="B679" s="2"/>
      <c r="C679" s="2"/>
      <c r="D679" s="2"/>
      <c r="E679" s="2"/>
    </row>
    <row r="680" spans="1:18" s="4" customFormat="1">
      <c r="A680" s="14" t="s">
        <v>0</v>
      </c>
      <c r="B680" s="14" t="s">
        <v>32</v>
      </c>
      <c r="C680" s="14" t="s">
        <v>310</v>
      </c>
      <c r="D680" s="14"/>
      <c r="E680" s="14"/>
    </row>
    <row r="681" spans="1:18" s="4" customFormat="1">
      <c r="B681" s="133"/>
      <c r="C681" s="131"/>
      <c r="D681" s="3"/>
      <c r="E681" s="3"/>
    </row>
    <row r="682" spans="1:18" s="4" customFormat="1">
      <c r="B682" s="149" t="s">
        <v>264</v>
      </c>
      <c r="C682" s="149"/>
      <c r="D682" s="3"/>
      <c r="E682" s="3"/>
    </row>
    <row r="683" spans="1:18" s="4" customFormat="1">
      <c r="B683" s="150" t="s">
        <v>265</v>
      </c>
      <c r="C683" s="151">
        <v>58</v>
      </c>
      <c r="D683" s="3"/>
      <c r="E683" s="3"/>
    </row>
    <row r="684" spans="1:18" s="4" customFormat="1">
      <c r="B684" s="150" t="s">
        <v>266</v>
      </c>
      <c r="C684" s="151">
        <v>436</v>
      </c>
      <c r="D684" s="3"/>
      <c r="E684" s="3"/>
    </row>
    <row r="685" spans="1:18" s="4" customFormat="1">
      <c r="B685" s="152" t="s">
        <v>74</v>
      </c>
      <c r="C685" s="153">
        <v>494</v>
      </c>
      <c r="D685" s="3"/>
      <c r="E685" s="3"/>
    </row>
    <row r="686" spans="1:18" s="4" customFormat="1">
      <c r="B686" s="150" t="s">
        <v>267</v>
      </c>
      <c r="C686" s="151">
        <v>62</v>
      </c>
      <c r="D686" s="3"/>
      <c r="E686" s="3"/>
    </row>
    <row r="687" spans="1:18" s="4" customFormat="1">
      <c r="B687" s="131"/>
      <c r="C687" s="154" t="s">
        <v>268</v>
      </c>
      <c r="D687" s="3"/>
      <c r="E687" s="3"/>
    </row>
    <row r="688" spans="1:18" s="4" customFormat="1">
      <c r="B688" s="157"/>
      <c r="C688" s="158"/>
      <c r="D688" s="3"/>
      <c r="E688" s="3"/>
    </row>
    <row r="689" spans="1:5" s="4" customFormat="1" ht="15.75" thickBot="1">
      <c r="B689" s="1" t="s">
        <v>269</v>
      </c>
      <c r="C689"/>
      <c r="D689" s="3"/>
      <c r="E689" s="3"/>
    </row>
    <row r="690" spans="1:5" s="4" customFormat="1" ht="15.75" thickBot="1">
      <c r="B690" s="147" t="s">
        <v>270</v>
      </c>
      <c r="C690" s="148"/>
      <c r="D690" s="3"/>
      <c r="E690" s="3"/>
    </row>
    <row r="691" spans="1:5" s="4" customFormat="1">
      <c r="B691" s="155" t="s">
        <v>271</v>
      </c>
      <c r="C691" s="376" t="s">
        <v>272</v>
      </c>
      <c r="D691" s="3"/>
      <c r="E691" s="3"/>
    </row>
    <row r="692" spans="1:5" s="4" customFormat="1">
      <c r="B692" s="155" t="s">
        <v>273</v>
      </c>
      <c r="C692" s="377"/>
      <c r="D692" s="3"/>
      <c r="E692" s="3"/>
    </row>
    <row r="693" spans="1:5" s="4" customFormat="1">
      <c r="B693" s="155" t="s">
        <v>274</v>
      </c>
      <c r="C693" s="377"/>
      <c r="D693" s="3"/>
      <c r="E693" s="3"/>
    </row>
    <row r="694" spans="1:5" s="4" customFormat="1">
      <c r="B694" s="155" t="s">
        <v>275</v>
      </c>
      <c r="C694" s="377"/>
      <c r="D694" s="3"/>
      <c r="E694" s="3"/>
    </row>
    <row r="695" spans="1:5" s="4" customFormat="1">
      <c r="B695" s="155" t="s">
        <v>276</v>
      </c>
      <c r="C695" s="377"/>
      <c r="D695" s="3"/>
      <c r="E695" s="3"/>
    </row>
    <row r="696" spans="1:5" s="4" customFormat="1">
      <c r="B696" s="155" t="s">
        <v>277</v>
      </c>
      <c r="C696" s="377"/>
      <c r="D696" s="3"/>
      <c r="E696" s="3"/>
    </row>
    <row r="697" spans="1:5" s="4" customFormat="1">
      <c r="B697" s="155" t="s">
        <v>278</v>
      </c>
      <c r="C697" s="377"/>
      <c r="D697" s="3"/>
      <c r="E697" s="3"/>
    </row>
    <row r="698" spans="1:5" s="4" customFormat="1" ht="15.75" thickBot="1">
      <c r="B698" s="156"/>
      <c r="C698" s="378"/>
      <c r="D698" s="3"/>
      <c r="E698" s="3"/>
    </row>
    <row r="699" spans="1:5" s="4" customFormat="1">
      <c r="B699"/>
      <c r="C699" s="114" t="s">
        <v>268</v>
      </c>
      <c r="D699" s="3"/>
      <c r="E699" s="3"/>
    </row>
    <row r="700" spans="1:5" s="4" customFormat="1">
      <c r="B700" s="3"/>
      <c r="D700" s="3"/>
      <c r="E700" s="3"/>
    </row>
    <row r="701" spans="1:5" s="4" customFormat="1">
      <c r="A701" s="14" t="s">
        <v>0</v>
      </c>
      <c r="B701" s="14" t="s">
        <v>33</v>
      </c>
      <c r="C701" s="14" t="s">
        <v>311</v>
      </c>
      <c r="D701" s="14"/>
      <c r="E701" s="14"/>
    </row>
    <row r="702" spans="1:5" s="4" customFormat="1">
      <c r="B702" s="159" t="s">
        <v>279</v>
      </c>
      <c r="C702" s="160" t="s">
        <v>74</v>
      </c>
      <c r="D702" s="3"/>
    </row>
    <row r="703" spans="1:5" s="4" customFormat="1">
      <c r="B703" s="161" t="s">
        <v>280</v>
      </c>
      <c r="C703" s="162">
        <v>9</v>
      </c>
      <c r="D703" s="3"/>
    </row>
    <row r="704" spans="1:5" s="4" customFormat="1">
      <c r="B704" s="161" t="s">
        <v>281</v>
      </c>
      <c r="C704" s="162">
        <v>52</v>
      </c>
      <c r="D704" s="3"/>
    </row>
    <row r="705" spans="1:8" s="4" customFormat="1">
      <c r="B705" s="161" t="s">
        <v>282</v>
      </c>
      <c r="C705" s="162">
        <v>116</v>
      </c>
      <c r="D705" s="3"/>
    </row>
    <row r="706" spans="1:8" s="4" customFormat="1">
      <c r="B706" s="161" t="s">
        <v>283</v>
      </c>
      <c r="C706" s="162">
        <v>130</v>
      </c>
      <c r="D706" s="3"/>
    </row>
    <row r="707" spans="1:8" s="4" customFormat="1">
      <c r="B707" s="161" t="s">
        <v>284</v>
      </c>
      <c r="C707" s="162">
        <v>109</v>
      </c>
      <c r="D707" s="3"/>
    </row>
    <row r="708" spans="1:8" s="4" customFormat="1">
      <c r="B708" s="161" t="s">
        <v>285</v>
      </c>
      <c r="C708" s="162">
        <v>50</v>
      </c>
      <c r="D708" s="3"/>
    </row>
    <row r="709" spans="1:8" s="4" customFormat="1">
      <c r="B709" s="161" t="s">
        <v>286</v>
      </c>
      <c r="C709" s="162">
        <v>1</v>
      </c>
      <c r="D709" s="3"/>
    </row>
    <row r="710" spans="1:8" s="4" customFormat="1">
      <c r="B710" s="161" t="s">
        <v>67</v>
      </c>
      <c r="C710" s="162">
        <v>467</v>
      </c>
      <c r="D710" s="3"/>
    </row>
    <row r="711" spans="1:8" s="4" customFormat="1">
      <c r="B711" s="131"/>
      <c r="C711" s="154" t="s">
        <v>268</v>
      </c>
      <c r="D711" s="3"/>
    </row>
    <row r="712" spans="1:8" s="4" customFormat="1">
      <c r="D712" s="3"/>
    </row>
    <row r="713" spans="1:8" s="4" customFormat="1">
      <c r="A713" s="14" t="s">
        <v>0</v>
      </c>
      <c r="B713" s="14" t="s">
        <v>34</v>
      </c>
      <c r="C713" s="14" t="s">
        <v>311</v>
      </c>
      <c r="D713" s="14"/>
      <c r="E713" s="14"/>
    </row>
    <row r="714" spans="1:8" s="4" customFormat="1">
      <c r="B714" s="133"/>
      <c r="C714" s="131"/>
      <c r="D714" s="131"/>
      <c r="E714" s="131"/>
      <c r="F714" s="131"/>
      <c r="G714" s="131"/>
      <c r="H714" s="131"/>
    </row>
    <row r="715" spans="1:8" s="4" customFormat="1">
      <c r="B715" s="163" t="s">
        <v>287</v>
      </c>
      <c r="C715" s="163">
        <v>15</v>
      </c>
      <c r="D715" s="163">
        <v>16</v>
      </c>
      <c r="E715" s="163">
        <v>17</v>
      </c>
      <c r="F715" s="163">
        <v>18</v>
      </c>
      <c r="G715" s="163">
        <v>19</v>
      </c>
      <c r="H715" s="163" t="s">
        <v>74</v>
      </c>
    </row>
    <row r="716" spans="1:8" s="4" customFormat="1">
      <c r="B716" s="150" t="s">
        <v>246</v>
      </c>
      <c r="C716" s="150">
        <v>29</v>
      </c>
      <c r="D716" s="150">
        <v>129</v>
      </c>
      <c r="E716" s="150">
        <v>212</v>
      </c>
      <c r="F716" s="150">
        <v>39</v>
      </c>
      <c r="G716" s="150">
        <v>58</v>
      </c>
      <c r="H716" s="150">
        <v>467</v>
      </c>
    </row>
    <row r="717" spans="1:8" s="4" customFormat="1">
      <c r="B717" s="131"/>
      <c r="C717" s="131"/>
      <c r="D717" s="131"/>
      <c r="E717" s="131"/>
      <c r="F717" s="131"/>
      <c r="G717" s="131"/>
      <c r="H717" s="154" t="s">
        <v>268</v>
      </c>
    </row>
    <row r="718" spans="1:8" s="4" customFormat="1">
      <c r="D718" s="3"/>
    </row>
    <row r="719" spans="1:8" s="4" customFormat="1">
      <c r="A719" s="14" t="s">
        <v>0</v>
      </c>
      <c r="B719" s="14" t="s">
        <v>35</v>
      </c>
      <c r="C719" s="14" t="s">
        <v>311</v>
      </c>
      <c r="D719" s="14"/>
      <c r="E719" s="14"/>
    </row>
    <row r="720" spans="1:8" s="4" customFormat="1">
      <c r="B720" s="133"/>
      <c r="C720" s="131"/>
      <c r="D720" s="131"/>
    </row>
    <row r="721" spans="1:6" s="4" customFormat="1">
      <c r="B721" s="164">
        <v>2013</v>
      </c>
      <c r="C721" s="164">
        <v>2014</v>
      </c>
      <c r="D721" s="165">
        <v>2015</v>
      </c>
    </row>
    <row r="722" spans="1:6" s="4" customFormat="1">
      <c r="B722" s="166">
        <v>0.28000000000000003</v>
      </c>
      <c r="C722" s="166">
        <v>0.28000000000000003</v>
      </c>
      <c r="D722" s="167">
        <v>0.28999999999999998</v>
      </c>
    </row>
    <row r="723" spans="1:6" s="4" customFormat="1">
      <c r="B723" s="131"/>
      <c r="C723" s="131"/>
      <c r="D723" s="154" t="s">
        <v>268</v>
      </c>
    </row>
    <row r="724" spans="1:6" s="4" customFormat="1">
      <c r="D724" s="3"/>
    </row>
    <row r="725" spans="1:6" s="4" customFormat="1">
      <c r="A725" s="14" t="s">
        <v>0</v>
      </c>
      <c r="B725" s="14" t="s">
        <v>36</v>
      </c>
      <c r="C725" s="14" t="s">
        <v>312</v>
      </c>
      <c r="D725" s="14"/>
      <c r="E725" s="14"/>
    </row>
    <row r="726" spans="1:6" s="4" customFormat="1">
      <c r="B726" s="133"/>
      <c r="C726" s="131"/>
      <c r="D726" s="131"/>
    </row>
    <row r="727" spans="1:6" s="4" customFormat="1">
      <c r="B727" s="165">
        <v>2013</v>
      </c>
      <c r="C727" s="165">
        <v>2014</v>
      </c>
      <c r="D727" s="165">
        <v>2015</v>
      </c>
    </row>
    <row r="728" spans="1:6" s="4" customFormat="1">
      <c r="B728" s="167">
        <v>0.28999999999999998</v>
      </c>
      <c r="C728" s="167">
        <v>0.3</v>
      </c>
      <c r="D728" s="167">
        <v>0.31</v>
      </c>
    </row>
    <row r="729" spans="1:6" s="4" customFormat="1">
      <c r="B729" s="131"/>
      <c r="C729" s="131"/>
      <c r="D729" s="154" t="s">
        <v>268</v>
      </c>
    </row>
    <row r="730" spans="1:6" s="4" customFormat="1">
      <c r="D730" s="3"/>
    </row>
    <row r="731" spans="1:6" s="4" customFormat="1">
      <c r="A731" s="14" t="s">
        <v>0</v>
      </c>
      <c r="B731" s="14" t="s">
        <v>37</v>
      </c>
      <c r="C731" s="14" t="s">
        <v>312</v>
      </c>
      <c r="D731" s="14"/>
      <c r="E731" s="14"/>
    </row>
    <row r="732" spans="1:6" s="4" customFormat="1">
      <c r="B732" s="133"/>
      <c r="C732" s="131"/>
      <c r="D732" s="131"/>
      <c r="E732" s="131"/>
      <c r="F732" s="131"/>
    </row>
    <row r="733" spans="1:6" s="4" customFormat="1">
      <c r="B733" s="168" t="s">
        <v>288</v>
      </c>
      <c r="C733" s="169" t="s">
        <v>121</v>
      </c>
      <c r="D733" s="169" t="s">
        <v>122</v>
      </c>
      <c r="E733" s="170" t="s">
        <v>74</v>
      </c>
      <c r="F733" s="170" t="s">
        <v>289</v>
      </c>
    </row>
    <row r="734" spans="1:6" s="4" customFormat="1">
      <c r="B734" s="171" t="s">
        <v>40</v>
      </c>
      <c r="C734" s="172">
        <v>13</v>
      </c>
      <c r="D734" s="173">
        <v>4</v>
      </c>
      <c r="E734" s="174">
        <v>17</v>
      </c>
      <c r="F734" s="175">
        <v>0.24</v>
      </c>
    </row>
    <row r="735" spans="1:6" s="4" customFormat="1">
      <c r="B735" s="171" t="s">
        <v>42</v>
      </c>
      <c r="C735" s="172">
        <v>33</v>
      </c>
      <c r="D735" s="173">
        <v>15</v>
      </c>
      <c r="E735" s="174">
        <v>48</v>
      </c>
      <c r="F735" s="175">
        <v>0.31</v>
      </c>
    </row>
    <row r="736" spans="1:6" s="4" customFormat="1">
      <c r="B736" s="171" t="s">
        <v>290</v>
      </c>
      <c r="C736" s="172">
        <v>10</v>
      </c>
      <c r="D736" s="173">
        <v>1</v>
      </c>
      <c r="E736" s="174">
        <v>11</v>
      </c>
      <c r="F736" s="175">
        <v>0.09</v>
      </c>
    </row>
    <row r="737" spans="1:6" s="4" customFormat="1">
      <c r="B737" s="171" t="s">
        <v>43</v>
      </c>
      <c r="C737" s="172">
        <v>54</v>
      </c>
      <c r="D737" s="173">
        <v>11</v>
      </c>
      <c r="E737" s="174">
        <v>65</v>
      </c>
      <c r="F737" s="175">
        <v>0.17</v>
      </c>
    </row>
    <row r="738" spans="1:6" s="4" customFormat="1">
      <c r="B738" s="171" t="s">
        <v>69</v>
      </c>
      <c r="C738" s="172">
        <v>29</v>
      </c>
      <c r="D738" s="173">
        <v>12</v>
      </c>
      <c r="E738" s="174">
        <v>41</v>
      </c>
      <c r="F738" s="175">
        <v>0.28999999999999998</v>
      </c>
    </row>
    <row r="739" spans="1:6" s="4" customFormat="1">
      <c r="B739" s="171" t="s">
        <v>45</v>
      </c>
      <c r="C739" s="172">
        <v>71</v>
      </c>
      <c r="D739" s="173">
        <v>34</v>
      </c>
      <c r="E739" s="174">
        <v>105</v>
      </c>
      <c r="F739" s="175">
        <v>0.32</v>
      </c>
    </row>
    <row r="740" spans="1:6" s="4" customFormat="1">
      <c r="B740" s="171" t="s">
        <v>46</v>
      </c>
      <c r="C740" s="172">
        <v>21</v>
      </c>
      <c r="D740" s="173">
        <v>14</v>
      </c>
      <c r="E740" s="174">
        <v>35</v>
      </c>
      <c r="F740" s="175">
        <v>0.4</v>
      </c>
    </row>
    <row r="741" spans="1:6" s="4" customFormat="1">
      <c r="B741" s="171" t="s">
        <v>47</v>
      </c>
      <c r="C741" s="172">
        <v>14</v>
      </c>
      <c r="D741" s="172">
        <v>11</v>
      </c>
      <c r="E741" s="151">
        <v>25</v>
      </c>
      <c r="F741" s="176">
        <v>0.44</v>
      </c>
    </row>
    <row r="742" spans="1:6" s="4" customFormat="1">
      <c r="B742" s="171" t="s">
        <v>48</v>
      </c>
      <c r="C742" s="172">
        <v>49</v>
      </c>
      <c r="D742" s="172">
        <v>22</v>
      </c>
      <c r="E742" s="151">
        <v>71</v>
      </c>
      <c r="F742" s="176">
        <v>0.31</v>
      </c>
    </row>
    <row r="743" spans="1:6" s="4" customFormat="1">
      <c r="B743" s="171" t="s">
        <v>49</v>
      </c>
      <c r="C743" s="172">
        <v>23</v>
      </c>
      <c r="D743" s="172">
        <v>16</v>
      </c>
      <c r="E743" s="151">
        <v>39</v>
      </c>
      <c r="F743" s="176">
        <v>0.41</v>
      </c>
    </row>
    <row r="744" spans="1:6" s="4" customFormat="1">
      <c r="B744" s="171" t="s">
        <v>291</v>
      </c>
      <c r="C744" s="172">
        <v>5</v>
      </c>
      <c r="D744" s="172">
        <v>5</v>
      </c>
      <c r="E744" s="151">
        <v>10</v>
      </c>
      <c r="F744" s="176">
        <v>0.5</v>
      </c>
    </row>
    <row r="745" spans="1:6" s="4" customFormat="1">
      <c r="B745" s="177" t="s">
        <v>74</v>
      </c>
      <c r="C745" s="178">
        <v>322</v>
      </c>
      <c r="D745" s="178">
        <v>145</v>
      </c>
      <c r="E745" s="153">
        <v>467</v>
      </c>
      <c r="F745" s="179">
        <v>0.31</v>
      </c>
    </row>
    <row r="746" spans="1:6" s="4" customFormat="1">
      <c r="B746" s="131"/>
      <c r="C746" s="131"/>
      <c r="D746" s="131"/>
      <c r="E746" s="131"/>
      <c r="F746" s="154" t="s">
        <v>268</v>
      </c>
    </row>
    <row r="747" spans="1:6" s="4" customFormat="1">
      <c r="B747" s="3"/>
      <c r="D747" s="3"/>
    </row>
    <row r="748" spans="1:6" s="4" customFormat="1">
      <c r="A748" s="14" t="s">
        <v>0</v>
      </c>
      <c r="B748" s="14" t="s">
        <v>38</v>
      </c>
      <c r="C748" s="14" t="s">
        <v>312</v>
      </c>
      <c r="D748" s="14"/>
      <c r="E748" s="14"/>
    </row>
    <row r="749" spans="1:6" s="4" customFormat="1">
      <c r="B749" s="133"/>
      <c r="C749" s="131"/>
      <c r="D749" s="131"/>
      <c r="E749" s="131"/>
      <c r="F749" s="131"/>
    </row>
    <row r="750" spans="1:6" s="4" customFormat="1">
      <c r="B750" s="180" t="s">
        <v>292</v>
      </c>
      <c r="C750" s="181" t="s">
        <v>293</v>
      </c>
      <c r="D750" s="181" t="s">
        <v>294</v>
      </c>
      <c r="E750" s="181" t="s">
        <v>295</v>
      </c>
      <c r="F750" s="181" t="s">
        <v>74</v>
      </c>
    </row>
    <row r="751" spans="1:6" s="4" customFormat="1">
      <c r="B751" s="182" t="s">
        <v>246</v>
      </c>
      <c r="C751" s="183">
        <v>267</v>
      </c>
      <c r="D751" s="183">
        <v>166</v>
      </c>
      <c r="E751" s="183">
        <v>34</v>
      </c>
      <c r="F751" s="183">
        <v>467</v>
      </c>
    </row>
    <row r="752" spans="1:6" s="4" customFormat="1">
      <c r="B752" s="131"/>
      <c r="C752" s="131"/>
      <c r="D752" s="131"/>
      <c r="E752" s="131"/>
      <c r="F752" s="154" t="s">
        <v>268</v>
      </c>
    </row>
    <row r="753" spans="1:47" s="4" customFormat="1"/>
    <row r="754" spans="1:47" s="4" customFormat="1"/>
    <row r="755" spans="1:47" s="4" customFormat="1">
      <c r="A755" s="14" t="s">
        <v>0</v>
      </c>
      <c r="B755" s="14" t="s">
        <v>333</v>
      </c>
      <c r="C755" s="14" t="s">
        <v>334</v>
      </c>
    </row>
    <row r="756" spans="1:47" s="4" customFormat="1"/>
    <row r="757" spans="1:47" s="4" customFormat="1" ht="158.25" thickBot="1">
      <c r="B757" s="281" t="s">
        <v>438</v>
      </c>
      <c r="C757" s="281" t="s">
        <v>79</v>
      </c>
      <c r="D757" s="281" t="s">
        <v>439</v>
      </c>
      <c r="E757" s="282" t="s">
        <v>440</v>
      </c>
      <c r="F757" s="282" t="s">
        <v>441</v>
      </c>
      <c r="G757" s="282" t="s">
        <v>442</v>
      </c>
      <c r="H757" s="283" t="s">
        <v>443</v>
      </c>
      <c r="I757" s="284" t="s">
        <v>444</v>
      </c>
      <c r="J757" s="283" t="s">
        <v>445</v>
      </c>
      <c r="K757" s="284" t="s">
        <v>446</v>
      </c>
      <c r="L757" s="283" t="s">
        <v>447</v>
      </c>
      <c r="M757" s="283" t="s">
        <v>448</v>
      </c>
      <c r="N757" s="283" t="s">
        <v>449</v>
      </c>
      <c r="O757" s="284" t="s">
        <v>450</v>
      </c>
      <c r="P757" s="284" t="s">
        <v>451</v>
      </c>
      <c r="Q757" s="284" t="s">
        <v>452</v>
      </c>
      <c r="R757" s="285" t="s">
        <v>453</v>
      </c>
      <c r="S757" s="285" t="s">
        <v>454</v>
      </c>
      <c r="T757" s="285" t="s">
        <v>455</v>
      </c>
      <c r="U757" s="286" t="s">
        <v>456</v>
      </c>
      <c r="V757" s="287" t="s">
        <v>457</v>
      </c>
      <c r="W757" s="288" t="s">
        <v>458</v>
      </c>
      <c r="X757" s="289" t="s">
        <v>459</v>
      </c>
      <c r="Y757" s="289" t="s">
        <v>460</v>
      </c>
      <c r="Z757" s="289" t="s">
        <v>461</v>
      </c>
      <c r="AA757" s="290" t="s">
        <v>462</v>
      </c>
      <c r="AB757" s="290" t="s">
        <v>463</v>
      </c>
      <c r="AC757" s="288" t="s">
        <v>464</v>
      </c>
      <c r="AD757" s="289" t="s">
        <v>465</v>
      </c>
      <c r="AE757" s="289" t="s">
        <v>466</v>
      </c>
      <c r="AF757" s="289" t="s">
        <v>467</v>
      </c>
      <c r="AG757" s="290" t="s">
        <v>468</v>
      </c>
      <c r="AH757" s="290" t="s">
        <v>469</v>
      </c>
      <c r="AI757" s="288" t="s">
        <v>470</v>
      </c>
      <c r="AJ757" s="289" t="s">
        <v>471</v>
      </c>
      <c r="AK757" s="289" t="s">
        <v>472</v>
      </c>
      <c r="AL757" s="289" t="s">
        <v>467</v>
      </c>
      <c r="AM757" s="290" t="s">
        <v>473</v>
      </c>
      <c r="AN757" s="290" t="s">
        <v>474</v>
      </c>
      <c r="AO757" s="288" t="s">
        <v>475</v>
      </c>
      <c r="AP757" s="289" t="s">
        <v>476</v>
      </c>
      <c r="AQ757" s="289" t="s">
        <v>477</v>
      </c>
      <c r="AR757" s="289" t="s">
        <v>478</v>
      </c>
      <c r="AS757" s="290" t="s">
        <v>479</v>
      </c>
      <c r="AT757" s="291" t="s">
        <v>480</v>
      </c>
      <c r="AU757" s="292"/>
    </row>
    <row r="758" spans="1:47" s="4" customFormat="1" ht="15.75">
      <c r="B758" s="293">
        <v>1</v>
      </c>
      <c r="C758" s="294" t="s">
        <v>42</v>
      </c>
      <c r="D758" s="295" t="s">
        <v>481</v>
      </c>
      <c r="E758" s="296">
        <v>42201</v>
      </c>
      <c r="F758" s="296">
        <v>43646</v>
      </c>
      <c r="G758" s="297">
        <v>43646</v>
      </c>
      <c r="H758" s="298">
        <v>30.7</v>
      </c>
      <c r="I758" s="298">
        <v>11.3</v>
      </c>
      <c r="J758" s="298">
        <v>30.7</v>
      </c>
      <c r="K758" s="298">
        <v>11.3</v>
      </c>
      <c r="L758" s="298" t="s">
        <v>482</v>
      </c>
      <c r="M758" s="298">
        <v>30.7</v>
      </c>
      <c r="N758" s="299" t="s">
        <v>482</v>
      </c>
      <c r="O758" s="300">
        <v>0</v>
      </c>
      <c r="P758" s="299">
        <v>0</v>
      </c>
      <c r="Q758" s="301">
        <v>0</v>
      </c>
      <c r="R758" s="298">
        <v>1.6</v>
      </c>
      <c r="S758" s="298" t="s">
        <v>482</v>
      </c>
      <c r="T758" s="298">
        <v>1.6</v>
      </c>
      <c r="U758" s="298">
        <v>29.099999999999998</v>
      </c>
      <c r="V758" s="302" t="s">
        <v>483</v>
      </c>
      <c r="W758" s="303">
        <v>1.6</v>
      </c>
      <c r="X758" s="303">
        <v>1.6</v>
      </c>
      <c r="Y758" s="304">
        <v>30.7</v>
      </c>
      <c r="Z758" s="305">
        <v>29.099999999999998</v>
      </c>
      <c r="AA758" s="305" t="s">
        <v>482</v>
      </c>
      <c r="AB758" s="305">
        <v>30.7</v>
      </c>
      <c r="AC758" s="303" t="s">
        <v>482</v>
      </c>
      <c r="AD758" s="303" t="s">
        <v>482</v>
      </c>
      <c r="AE758" s="304" t="s">
        <v>482</v>
      </c>
      <c r="AF758" s="305" t="s">
        <v>482</v>
      </c>
      <c r="AG758" s="304" t="s">
        <v>482</v>
      </c>
      <c r="AH758" s="305" t="s">
        <v>482</v>
      </c>
      <c r="AI758" s="303" t="s">
        <v>482</v>
      </c>
      <c r="AJ758" s="303" t="s">
        <v>482</v>
      </c>
      <c r="AK758" s="304" t="s">
        <v>482</v>
      </c>
      <c r="AL758" s="305" t="s">
        <v>482</v>
      </c>
      <c r="AM758" s="304" t="s">
        <v>482</v>
      </c>
      <c r="AN758" s="305" t="s">
        <v>482</v>
      </c>
      <c r="AO758" s="303" t="s">
        <v>482</v>
      </c>
      <c r="AP758" s="303" t="s">
        <v>482</v>
      </c>
      <c r="AQ758" s="304" t="s">
        <v>482</v>
      </c>
      <c r="AR758" s="305" t="s">
        <v>482</v>
      </c>
      <c r="AS758" s="304" t="s">
        <v>482</v>
      </c>
      <c r="AT758" s="305" t="s">
        <v>482</v>
      </c>
      <c r="AU758" s="292"/>
    </row>
    <row r="759" spans="1:47" s="4" customFormat="1" ht="15.75">
      <c r="B759" s="293">
        <v>2</v>
      </c>
      <c r="C759" s="294" t="s">
        <v>42</v>
      </c>
      <c r="D759" s="295" t="s">
        <v>484</v>
      </c>
      <c r="E759" s="296">
        <v>41640</v>
      </c>
      <c r="F759" s="296">
        <v>42735</v>
      </c>
      <c r="G759" s="297">
        <v>42735</v>
      </c>
      <c r="H759" s="298">
        <v>18</v>
      </c>
      <c r="I759" s="298">
        <v>18</v>
      </c>
      <c r="J759" s="298">
        <v>18</v>
      </c>
      <c r="K759" s="298">
        <v>18</v>
      </c>
      <c r="L759" s="298">
        <v>18</v>
      </c>
      <c r="M759" s="298">
        <v>0</v>
      </c>
      <c r="N759" s="299">
        <v>0</v>
      </c>
      <c r="O759" s="300">
        <v>0</v>
      </c>
      <c r="P759" s="299">
        <v>0</v>
      </c>
      <c r="Q759" s="301">
        <v>0</v>
      </c>
      <c r="R759" s="298">
        <v>13.7</v>
      </c>
      <c r="S759" s="298">
        <v>4.3600000000000003</v>
      </c>
      <c r="T759" s="298">
        <v>9.34</v>
      </c>
      <c r="U759" s="298">
        <v>4.3000000000000007</v>
      </c>
      <c r="V759" s="302" t="s">
        <v>485</v>
      </c>
      <c r="W759" s="303" t="s">
        <v>482</v>
      </c>
      <c r="X759" s="303" t="s">
        <v>482</v>
      </c>
      <c r="Y759" s="304" t="s">
        <v>482</v>
      </c>
      <c r="Z759" s="305" t="s">
        <v>482</v>
      </c>
      <c r="AA759" s="305" t="s">
        <v>482</v>
      </c>
      <c r="AB759" s="305" t="s">
        <v>482</v>
      </c>
      <c r="AC759" s="303" t="s">
        <v>482</v>
      </c>
      <c r="AD759" s="303" t="s">
        <v>482</v>
      </c>
      <c r="AE759" s="304" t="s">
        <v>482</v>
      </c>
      <c r="AF759" s="305" t="s">
        <v>482</v>
      </c>
      <c r="AG759" s="304" t="s">
        <v>482</v>
      </c>
      <c r="AH759" s="305" t="s">
        <v>482</v>
      </c>
      <c r="AI759" s="303" t="s">
        <v>482</v>
      </c>
      <c r="AJ759" s="303" t="s">
        <v>482</v>
      </c>
      <c r="AK759" s="304" t="s">
        <v>482</v>
      </c>
      <c r="AL759" s="305" t="s">
        <v>482</v>
      </c>
      <c r="AM759" s="304" t="s">
        <v>482</v>
      </c>
      <c r="AN759" s="305" t="s">
        <v>482</v>
      </c>
      <c r="AO759" s="303">
        <v>13.7</v>
      </c>
      <c r="AP759" s="303">
        <v>9.34</v>
      </c>
      <c r="AQ759" s="304">
        <v>18</v>
      </c>
      <c r="AR759" s="305">
        <v>4.3000000000000007</v>
      </c>
      <c r="AS759" s="304">
        <v>18</v>
      </c>
      <c r="AT759" s="305">
        <v>0</v>
      </c>
      <c r="AU759" s="292"/>
    </row>
    <row r="760" spans="1:47" s="4" customFormat="1" ht="15.75">
      <c r="B760" s="293">
        <v>3</v>
      </c>
      <c r="C760" s="294" t="s">
        <v>42</v>
      </c>
      <c r="D760" s="295" t="s">
        <v>486</v>
      </c>
      <c r="E760" s="296">
        <v>39873</v>
      </c>
      <c r="F760" s="296">
        <v>42125</v>
      </c>
      <c r="G760" s="297">
        <v>43465</v>
      </c>
      <c r="H760" s="298">
        <v>29.59</v>
      </c>
      <c r="I760" s="298" t="s">
        <v>482</v>
      </c>
      <c r="J760" s="298">
        <v>75.05</v>
      </c>
      <c r="K760" s="298" t="s">
        <v>482</v>
      </c>
      <c r="L760" s="298">
        <v>75.06</v>
      </c>
      <c r="M760" s="298">
        <v>-1.0000000000005116E-2</v>
      </c>
      <c r="N760" s="299">
        <v>-1.3322675193185607E-4</v>
      </c>
      <c r="O760" s="300" t="e">
        <v>#N/A</v>
      </c>
      <c r="P760" s="299" t="s">
        <v>487</v>
      </c>
      <c r="Q760" s="301" t="s">
        <v>487</v>
      </c>
      <c r="R760" s="298">
        <v>59.67</v>
      </c>
      <c r="S760" s="298">
        <v>52.06</v>
      </c>
      <c r="T760" s="298">
        <v>7.6099999999999994</v>
      </c>
      <c r="U760" s="298">
        <v>15.379999999999995</v>
      </c>
      <c r="V760" s="302" t="s">
        <v>485</v>
      </c>
      <c r="W760" s="303" t="s">
        <v>482</v>
      </c>
      <c r="X760" s="303" t="s">
        <v>482</v>
      </c>
      <c r="Y760" s="304" t="s">
        <v>482</v>
      </c>
      <c r="Z760" s="305" t="s">
        <v>482</v>
      </c>
      <c r="AA760" s="305" t="s">
        <v>482</v>
      </c>
      <c r="AB760" s="305" t="s">
        <v>482</v>
      </c>
      <c r="AC760" s="303" t="s">
        <v>482</v>
      </c>
      <c r="AD760" s="303" t="s">
        <v>482</v>
      </c>
      <c r="AE760" s="304" t="s">
        <v>482</v>
      </c>
      <c r="AF760" s="305" t="s">
        <v>482</v>
      </c>
      <c r="AG760" s="304" t="s">
        <v>482</v>
      </c>
      <c r="AH760" s="305" t="s">
        <v>482</v>
      </c>
      <c r="AI760" s="303" t="s">
        <v>482</v>
      </c>
      <c r="AJ760" s="303" t="s">
        <v>482</v>
      </c>
      <c r="AK760" s="304" t="s">
        <v>482</v>
      </c>
      <c r="AL760" s="305" t="s">
        <v>482</v>
      </c>
      <c r="AM760" s="304" t="s">
        <v>482</v>
      </c>
      <c r="AN760" s="305" t="s">
        <v>482</v>
      </c>
      <c r="AO760" s="303">
        <v>59.67</v>
      </c>
      <c r="AP760" s="303">
        <v>7.6099999999999994</v>
      </c>
      <c r="AQ760" s="304">
        <v>75.05</v>
      </c>
      <c r="AR760" s="305">
        <v>15.379999999999995</v>
      </c>
      <c r="AS760" s="304">
        <v>75.06</v>
      </c>
      <c r="AT760" s="305">
        <v>-1.0000000000005116E-2</v>
      </c>
      <c r="AU760" s="292"/>
    </row>
    <row r="761" spans="1:47" s="4" customFormat="1" ht="15.75">
      <c r="B761" s="293">
        <v>4</v>
      </c>
      <c r="C761" s="294" t="s">
        <v>42</v>
      </c>
      <c r="D761" s="295" t="s">
        <v>488</v>
      </c>
      <c r="E761" s="296">
        <v>42005</v>
      </c>
      <c r="F761" s="296">
        <v>42735</v>
      </c>
      <c r="G761" s="297">
        <v>42735</v>
      </c>
      <c r="H761" s="298">
        <v>53.95</v>
      </c>
      <c r="I761" s="298">
        <v>38.950000000000003</v>
      </c>
      <c r="J761" s="298">
        <v>53.95</v>
      </c>
      <c r="K761" s="298">
        <v>38.950000000000003</v>
      </c>
      <c r="L761" s="298" t="s">
        <v>482</v>
      </c>
      <c r="M761" s="298">
        <v>53.95</v>
      </c>
      <c r="N761" s="299" t="s">
        <v>482</v>
      </c>
      <c r="O761" s="300">
        <v>0</v>
      </c>
      <c r="P761" s="299">
        <v>0</v>
      </c>
      <c r="Q761" s="301">
        <v>0</v>
      </c>
      <c r="R761" s="298">
        <v>26.18</v>
      </c>
      <c r="S761" s="298" t="s">
        <v>482</v>
      </c>
      <c r="T761" s="298">
        <v>26.18</v>
      </c>
      <c r="U761" s="298">
        <v>27.770000000000003</v>
      </c>
      <c r="V761" s="302" t="s">
        <v>483</v>
      </c>
      <c r="W761" s="303">
        <v>26.18</v>
      </c>
      <c r="X761" s="303">
        <v>26.18</v>
      </c>
      <c r="Y761" s="304">
        <v>53.95</v>
      </c>
      <c r="Z761" s="305">
        <v>27.770000000000003</v>
      </c>
      <c r="AA761" s="305" t="s">
        <v>482</v>
      </c>
      <c r="AB761" s="305">
        <v>53.95</v>
      </c>
      <c r="AC761" s="303" t="s">
        <v>482</v>
      </c>
      <c r="AD761" s="303" t="s">
        <v>482</v>
      </c>
      <c r="AE761" s="304" t="s">
        <v>482</v>
      </c>
      <c r="AF761" s="305" t="s">
        <v>482</v>
      </c>
      <c r="AG761" s="304" t="s">
        <v>482</v>
      </c>
      <c r="AH761" s="305" t="s">
        <v>482</v>
      </c>
      <c r="AI761" s="303" t="s">
        <v>482</v>
      </c>
      <c r="AJ761" s="303" t="s">
        <v>482</v>
      </c>
      <c r="AK761" s="304" t="s">
        <v>482</v>
      </c>
      <c r="AL761" s="305" t="s">
        <v>482</v>
      </c>
      <c r="AM761" s="304" t="s">
        <v>482</v>
      </c>
      <c r="AN761" s="305" t="s">
        <v>482</v>
      </c>
      <c r="AO761" s="303" t="s">
        <v>482</v>
      </c>
      <c r="AP761" s="303" t="s">
        <v>482</v>
      </c>
      <c r="AQ761" s="304" t="s">
        <v>482</v>
      </c>
      <c r="AR761" s="305" t="s">
        <v>482</v>
      </c>
      <c r="AS761" s="304" t="s">
        <v>482</v>
      </c>
      <c r="AT761" s="305" t="s">
        <v>482</v>
      </c>
      <c r="AU761" s="292"/>
    </row>
    <row r="762" spans="1:47" s="4" customFormat="1" ht="15.75">
      <c r="B762" s="293">
        <v>5</v>
      </c>
      <c r="C762" s="294" t="s">
        <v>42</v>
      </c>
      <c r="D762" s="295" t="s">
        <v>489</v>
      </c>
      <c r="E762" s="296">
        <v>41773</v>
      </c>
      <c r="F762" s="296">
        <v>42369</v>
      </c>
      <c r="G762" s="297">
        <v>42735</v>
      </c>
      <c r="H762" s="298">
        <v>10.01</v>
      </c>
      <c r="I762" s="298">
        <v>10.01</v>
      </c>
      <c r="J762" s="298">
        <v>10</v>
      </c>
      <c r="K762" s="298">
        <v>10</v>
      </c>
      <c r="L762" s="298" t="s">
        <v>482</v>
      </c>
      <c r="M762" s="298">
        <v>10</v>
      </c>
      <c r="N762" s="299" t="s">
        <v>482</v>
      </c>
      <c r="O762" s="300">
        <v>-9.9900099900097775E-4</v>
      </c>
      <c r="P762" s="299">
        <v>-9.9999999999997868E-3</v>
      </c>
      <c r="Q762" s="301">
        <v>-9.9900099900097775E-4</v>
      </c>
      <c r="R762" s="298">
        <v>5.7</v>
      </c>
      <c r="S762" s="298" t="s">
        <v>482</v>
      </c>
      <c r="T762" s="298">
        <v>5.7</v>
      </c>
      <c r="U762" s="298">
        <v>4.3</v>
      </c>
      <c r="V762" s="302" t="s">
        <v>483</v>
      </c>
      <c r="W762" s="303">
        <v>5.7</v>
      </c>
      <c r="X762" s="303">
        <v>5.7</v>
      </c>
      <c r="Y762" s="304">
        <v>10</v>
      </c>
      <c r="Z762" s="305">
        <v>4.3</v>
      </c>
      <c r="AA762" s="305" t="s">
        <v>482</v>
      </c>
      <c r="AB762" s="305">
        <v>10</v>
      </c>
      <c r="AC762" s="303" t="s">
        <v>482</v>
      </c>
      <c r="AD762" s="303" t="s">
        <v>482</v>
      </c>
      <c r="AE762" s="304" t="s">
        <v>482</v>
      </c>
      <c r="AF762" s="305" t="s">
        <v>482</v>
      </c>
      <c r="AG762" s="304" t="s">
        <v>482</v>
      </c>
      <c r="AH762" s="305" t="s">
        <v>482</v>
      </c>
      <c r="AI762" s="303" t="s">
        <v>482</v>
      </c>
      <c r="AJ762" s="303" t="s">
        <v>482</v>
      </c>
      <c r="AK762" s="304" t="s">
        <v>482</v>
      </c>
      <c r="AL762" s="305" t="s">
        <v>482</v>
      </c>
      <c r="AM762" s="304" t="s">
        <v>482</v>
      </c>
      <c r="AN762" s="305" t="s">
        <v>482</v>
      </c>
      <c r="AO762" s="303" t="s">
        <v>482</v>
      </c>
      <c r="AP762" s="303" t="s">
        <v>482</v>
      </c>
      <c r="AQ762" s="304" t="s">
        <v>482</v>
      </c>
      <c r="AR762" s="305" t="s">
        <v>482</v>
      </c>
      <c r="AS762" s="304" t="s">
        <v>482</v>
      </c>
      <c r="AT762" s="305" t="s">
        <v>482</v>
      </c>
      <c r="AU762" s="292"/>
    </row>
    <row r="763" spans="1:47" s="4" customFormat="1" ht="15.75">
      <c r="B763" s="293">
        <v>6</v>
      </c>
      <c r="C763" s="294" t="s">
        <v>42</v>
      </c>
      <c r="D763" s="295" t="s">
        <v>490</v>
      </c>
      <c r="E763" s="296">
        <v>42005</v>
      </c>
      <c r="F763" s="296">
        <v>42522</v>
      </c>
      <c r="G763" s="297">
        <v>42522</v>
      </c>
      <c r="H763" s="298">
        <v>4.0999999999999996</v>
      </c>
      <c r="I763" s="298">
        <v>4.0999999999999996</v>
      </c>
      <c r="J763" s="298">
        <v>4.0999999999999996</v>
      </c>
      <c r="K763" s="298">
        <v>4.0999999999999996</v>
      </c>
      <c r="L763" s="298" t="s">
        <v>482</v>
      </c>
      <c r="M763" s="298">
        <v>4.0999999999999996</v>
      </c>
      <c r="N763" s="299" t="s">
        <v>482</v>
      </c>
      <c r="O763" s="300">
        <v>0</v>
      </c>
      <c r="P763" s="299">
        <v>0</v>
      </c>
      <c r="Q763" s="301">
        <v>0</v>
      </c>
      <c r="R763" s="298">
        <v>4.3</v>
      </c>
      <c r="S763" s="298" t="s">
        <v>482</v>
      </c>
      <c r="T763" s="298">
        <v>4.3</v>
      </c>
      <c r="U763" s="298">
        <v>0</v>
      </c>
      <c r="V763" s="302" t="s">
        <v>483</v>
      </c>
      <c r="W763" s="303">
        <v>4.3</v>
      </c>
      <c r="X763" s="303">
        <v>4.3</v>
      </c>
      <c r="Y763" s="304">
        <v>4.0999999999999996</v>
      </c>
      <c r="Z763" s="305">
        <v>0</v>
      </c>
      <c r="AA763" s="305" t="s">
        <v>482</v>
      </c>
      <c r="AB763" s="305">
        <v>4.0999999999999996</v>
      </c>
      <c r="AC763" s="303" t="s">
        <v>482</v>
      </c>
      <c r="AD763" s="303" t="s">
        <v>482</v>
      </c>
      <c r="AE763" s="304" t="s">
        <v>482</v>
      </c>
      <c r="AF763" s="305" t="s">
        <v>482</v>
      </c>
      <c r="AG763" s="304" t="s">
        <v>482</v>
      </c>
      <c r="AH763" s="305" t="s">
        <v>482</v>
      </c>
      <c r="AI763" s="303" t="s">
        <v>482</v>
      </c>
      <c r="AJ763" s="303" t="s">
        <v>482</v>
      </c>
      <c r="AK763" s="304" t="s">
        <v>482</v>
      </c>
      <c r="AL763" s="305" t="s">
        <v>482</v>
      </c>
      <c r="AM763" s="304" t="s">
        <v>482</v>
      </c>
      <c r="AN763" s="305" t="s">
        <v>482</v>
      </c>
      <c r="AO763" s="303" t="s">
        <v>482</v>
      </c>
      <c r="AP763" s="303" t="s">
        <v>482</v>
      </c>
      <c r="AQ763" s="304" t="s">
        <v>482</v>
      </c>
      <c r="AR763" s="305" t="s">
        <v>482</v>
      </c>
      <c r="AS763" s="304" t="s">
        <v>482</v>
      </c>
      <c r="AT763" s="305" t="s">
        <v>482</v>
      </c>
      <c r="AU763" s="292"/>
    </row>
    <row r="764" spans="1:47" s="4" customFormat="1" ht="15.75">
      <c r="B764" s="293">
        <v>7</v>
      </c>
      <c r="C764" s="294" t="s">
        <v>41</v>
      </c>
      <c r="D764" s="295" t="s">
        <v>491</v>
      </c>
      <c r="E764" s="296">
        <v>41852</v>
      </c>
      <c r="F764" s="296">
        <v>42825</v>
      </c>
      <c r="G764" s="297">
        <v>42825</v>
      </c>
      <c r="H764" s="298">
        <v>14.6</v>
      </c>
      <c r="I764" s="298">
        <v>14.6</v>
      </c>
      <c r="J764" s="298">
        <v>14.6</v>
      </c>
      <c r="K764" s="298">
        <v>14.6</v>
      </c>
      <c r="L764" s="298">
        <v>0</v>
      </c>
      <c r="M764" s="298">
        <v>14.6</v>
      </c>
      <c r="N764" s="299" t="s">
        <v>482</v>
      </c>
      <c r="O764" s="300">
        <v>0</v>
      </c>
      <c r="P764" s="299">
        <v>0</v>
      </c>
      <c r="Q764" s="301">
        <v>0</v>
      </c>
      <c r="R764" s="298">
        <v>5.9</v>
      </c>
      <c r="S764" s="298">
        <v>0</v>
      </c>
      <c r="T764" s="298">
        <v>5.9</v>
      </c>
      <c r="U764" s="298">
        <v>8.6999999999999993</v>
      </c>
      <c r="V764" s="302" t="s">
        <v>483</v>
      </c>
      <c r="W764" s="303">
        <v>5.9</v>
      </c>
      <c r="X764" s="303">
        <v>5.9</v>
      </c>
      <c r="Y764" s="304">
        <v>14.6</v>
      </c>
      <c r="Z764" s="305">
        <v>8.6999999999999993</v>
      </c>
      <c r="AA764" s="305">
        <v>0</v>
      </c>
      <c r="AB764" s="305">
        <v>14.6</v>
      </c>
      <c r="AC764" s="303" t="s">
        <v>482</v>
      </c>
      <c r="AD764" s="303" t="s">
        <v>482</v>
      </c>
      <c r="AE764" s="304" t="s">
        <v>482</v>
      </c>
      <c r="AF764" s="305" t="s">
        <v>482</v>
      </c>
      <c r="AG764" s="304" t="s">
        <v>482</v>
      </c>
      <c r="AH764" s="305" t="s">
        <v>482</v>
      </c>
      <c r="AI764" s="303" t="s">
        <v>482</v>
      </c>
      <c r="AJ764" s="303" t="s">
        <v>482</v>
      </c>
      <c r="AK764" s="304" t="s">
        <v>482</v>
      </c>
      <c r="AL764" s="305" t="s">
        <v>482</v>
      </c>
      <c r="AM764" s="304" t="s">
        <v>482</v>
      </c>
      <c r="AN764" s="305" t="s">
        <v>482</v>
      </c>
      <c r="AO764" s="303" t="s">
        <v>482</v>
      </c>
      <c r="AP764" s="303" t="s">
        <v>482</v>
      </c>
      <c r="AQ764" s="304" t="s">
        <v>482</v>
      </c>
      <c r="AR764" s="305" t="s">
        <v>482</v>
      </c>
      <c r="AS764" s="304" t="s">
        <v>482</v>
      </c>
      <c r="AT764" s="305" t="s">
        <v>482</v>
      </c>
      <c r="AU764" s="292"/>
    </row>
    <row r="765" spans="1:47" s="4" customFormat="1" ht="15.75">
      <c r="B765" s="293">
        <v>8</v>
      </c>
      <c r="C765" s="294" t="s">
        <v>41</v>
      </c>
      <c r="D765" s="295" t="s">
        <v>492</v>
      </c>
      <c r="E765" s="296">
        <v>41099</v>
      </c>
      <c r="F765" s="296">
        <v>42005</v>
      </c>
      <c r="G765" s="297">
        <v>42826</v>
      </c>
      <c r="H765" s="298">
        <v>27.76</v>
      </c>
      <c r="I765" s="298">
        <v>25.970000000000002</v>
      </c>
      <c r="J765" s="298">
        <v>27.76</v>
      </c>
      <c r="K765" s="298">
        <v>25.970000000000002</v>
      </c>
      <c r="L765" s="298">
        <v>27.76</v>
      </c>
      <c r="M765" s="298">
        <v>0</v>
      </c>
      <c r="N765" s="299">
        <v>0</v>
      </c>
      <c r="O765" s="300">
        <v>0</v>
      </c>
      <c r="P765" s="299">
        <v>0</v>
      </c>
      <c r="Q765" s="301">
        <v>0</v>
      </c>
      <c r="R765" s="298">
        <v>26.2</v>
      </c>
      <c r="S765" s="298">
        <v>21.13</v>
      </c>
      <c r="T765" s="298">
        <v>5.07</v>
      </c>
      <c r="U765" s="298">
        <v>1.5600000000000023</v>
      </c>
      <c r="V765" s="302" t="s">
        <v>485</v>
      </c>
      <c r="W765" s="303" t="s">
        <v>482</v>
      </c>
      <c r="X765" s="303" t="s">
        <v>482</v>
      </c>
      <c r="Y765" s="304" t="s">
        <v>482</v>
      </c>
      <c r="Z765" s="305" t="s">
        <v>482</v>
      </c>
      <c r="AA765" s="305" t="s">
        <v>482</v>
      </c>
      <c r="AB765" s="305" t="s">
        <v>482</v>
      </c>
      <c r="AC765" s="303" t="s">
        <v>482</v>
      </c>
      <c r="AD765" s="303" t="s">
        <v>482</v>
      </c>
      <c r="AE765" s="304" t="s">
        <v>482</v>
      </c>
      <c r="AF765" s="305" t="s">
        <v>482</v>
      </c>
      <c r="AG765" s="304" t="s">
        <v>482</v>
      </c>
      <c r="AH765" s="305" t="s">
        <v>482</v>
      </c>
      <c r="AI765" s="303" t="s">
        <v>482</v>
      </c>
      <c r="AJ765" s="303" t="s">
        <v>482</v>
      </c>
      <c r="AK765" s="304" t="s">
        <v>482</v>
      </c>
      <c r="AL765" s="305" t="s">
        <v>482</v>
      </c>
      <c r="AM765" s="304" t="s">
        <v>482</v>
      </c>
      <c r="AN765" s="305" t="s">
        <v>482</v>
      </c>
      <c r="AO765" s="303">
        <v>26.2</v>
      </c>
      <c r="AP765" s="303">
        <v>5.07</v>
      </c>
      <c r="AQ765" s="304">
        <v>27.76</v>
      </c>
      <c r="AR765" s="305">
        <v>1.5600000000000023</v>
      </c>
      <c r="AS765" s="304">
        <v>27.76</v>
      </c>
      <c r="AT765" s="305">
        <v>0</v>
      </c>
      <c r="AU765" s="292"/>
    </row>
    <row r="766" spans="1:47" s="4" customFormat="1" ht="15.75">
      <c r="B766" s="293">
        <v>9</v>
      </c>
      <c r="C766" s="294" t="s">
        <v>493</v>
      </c>
      <c r="D766" s="295" t="s">
        <v>494</v>
      </c>
      <c r="E766" s="296">
        <v>41579</v>
      </c>
      <c r="F766" s="296">
        <v>42461</v>
      </c>
      <c r="G766" s="297">
        <v>42551</v>
      </c>
      <c r="H766" s="298">
        <v>10</v>
      </c>
      <c r="I766" s="298">
        <v>10</v>
      </c>
      <c r="J766" s="298">
        <v>10</v>
      </c>
      <c r="K766" s="298">
        <v>10</v>
      </c>
      <c r="L766" s="298">
        <v>10</v>
      </c>
      <c r="M766" s="298">
        <v>0</v>
      </c>
      <c r="N766" s="299">
        <v>0</v>
      </c>
      <c r="O766" s="300">
        <v>0</v>
      </c>
      <c r="P766" s="299">
        <v>0</v>
      </c>
      <c r="Q766" s="301">
        <v>0</v>
      </c>
      <c r="R766" s="298">
        <v>6.02</v>
      </c>
      <c r="S766" s="298">
        <v>1.53</v>
      </c>
      <c r="T766" s="298">
        <v>4.4899999999999993</v>
      </c>
      <c r="U766" s="298">
        <v>3.9800000000000004</v>
      </c>
      <c r="V766" s="302" t="s">
        <v>485</v>
      </c>
      <c r="W766" s="303" t="s">
        <v>482</v>
      </c>
      <c r="X766" s="303" t="s">
        <v>482</v>
      </c>
      <c r="Y766" s="304" t="s">
        <v>482</v>
      </c>
      <c r="Z766" s="305" t="s">
        <v>482</v>
      </c>
      <c r="AA766" s="305" t="s">
        <v>482</v>
      </c>
      <c r="AB766" s="305" t="s">
        <v>482</v>
      </c>
      <c r="AC766" s="303" t="s">
        <v>482</v>
      </c>
      <c r="AD766" s="303" t="s">
        <v>482</v>
      </c>
      <c r="AE766" s="304" t="s">
        <v>482</v>
      </c>
      <c r="AF766" s="305" t="s">
        <v>482</v>
      </c>
      <c r="AG766" s="304" t="s">
        <v>482</v>
      </c>
      <c r="AH766" s="305" t="s">
        <v>482</v>
      </c>
      <c r="AI766" s="303" t="s">
        <v>482</v>
      </c>
      <c r="AJ766" s="303" t="s">
        <v>482</v>
      </c>
      <c r="AK766" s="304" t="s">
        <v>482</v>
      </c>
      <c r="AL766" s="305" t="s">
        <v>482</v>
      </c>
      <c r="AM766" s="304" t="s">
        <v>482</v>
      </c>
      <c r="AN766" s="305" t="s">
        <v>482</v>
      </c>
      <c r="AO766" s="303">
        <v>6.02</v>
      </c>
      <c r="AP766" s="303">
        <v>4.4899999999999993</v>
      </c>
      <c r="AQ766" s="304">
        <v>10</v>
      </c>
      <c r="AR766" s="305">
        <v>3.9800000000000004</v>
      </c>
      <c r="AS766" s="304">
        <v>10</v>
      </c>
      <c r="AT766" s="305">
        <v>0</v>
      </c>
      <c r="AU766" s="292"/>
    </row>
    <row r="767" spans="1:47" s="4" customFormat="1" ht="15.75">
      <c r="B767" s="293">
        <v>10</v>
      </c>
      <c r="C767" s="294" t="s">
        <v>493</v>
      </c>
      <c r="D767" s="295" t="s">
        <v>495</v>
      </c>
      <c r="E767" s="296">
        <v>40866</v>
      </c>
      <c r="F767" s="296">
        <v>41640</v>
      </c>
      <c r="G767" s="297">
        <v>42552</v>
      </c>
      <c r="H767" s="298">
        <v>12.3</v>
      </c>
      <c r="I767" s="298">
        <v>12.3</v>
      </c>
      <c r="J767" s="298">
        <v>19.29</v>
      </c>
      <c r="K767" s="298">
        <v>17.8</v>
      </c>
      <c r="L767" s="298">
        <v>17.8</v>
      </c>
      <c r="M767" s="298">
        <v>1.4899999999999984</v>
      </c>
      <c r="N767" s="299">
        <v>8.3707865168539231E-2</v>
      </c>
      <c r="O767" s="300">
        <v>0.56829268292682911</v>
      </c>
      <c r="P767" s="299">
        <v>5.5</v>
      </c>
      <c r="Q767" s="301">
        <v>0.44715447154471544</v>
      </c>
      <c r="R767" s="298">
        <v>18.57</v>
      </c>
      <c r="S767" s="298">
        <v>16.809999999999999</v>
      </c>
      <c r="T767" s="298">
        <v>1.7600000000000016</v>
      </c>
      <c r="U767" s="298">
        <v>0.71999999999999886</v>
      </c>
      <c r="V767" s="302" t="s">
        <v>485</v>
      </c>
      <c r="W767" s="303" t="s">
        <v>482</v>
      </c>
      <c r="X767" s="303" t="s">
        <v>482</v>
      </c>
      <c r="Y767" s="304" t="s">
        <v>482</v>
      </c>
      <c r="Z767" s="305" t="s">
        <v>482</v>
      </c>
      <c r="AA767" s="305" t="s">
        <v>482</v>
      </c>
      <c r="AB767" s="305" t="s">
        <v>482</v>
      </c>
      <c r="AC767" s="303" t="s">
        <v>482</v>
      </c>
      <c r="AD767" s="303" t="s">
        <v>482</v>
      </c>
      <c r="AE767" s="304" t="s">
        <v>482</v>
      </c>
      <c r="AF767" s="305" t="s">
        <v>482</v>
      </c>
      <c r="AG767" s="304" t="s">
        <v>482</v>
      </c>
      <c r="AH767" s="305" t="s">
        <v>482</v>
      </c>
      <c r="AI767" s="303" t="s">
        <v>482</v>
      </c>
      <c r="AJ767" s="303" t="s">
        <v>482</v>
      </c>
      <c r="AK767" s="304" t="s">
        <v>482</v>
      </c>
      <c r="AL767" s="305" t="s">
        <v>482</v>
      </c>
      <c r="AM767" s="304" t="s">
        <v>482</v>
      </c>
      <c r="AN767" s="305" t="s">
        <v>482</v>
      </c>
      <c r="AO767" s="303">
        <v>18.57</v>
      </c>
      <c r="AP767" s="303">
        <v>1.7600000000000016</v>
      </c>
      <c r="AQ767" s="304">
        <v>19.29</v>
      </c>
      <c r="AR767" s="305">
        <v>0.71999999999999886</v>
      </c>
      <c r="AS767" s="304">
        <v>17.8</v>
      </c>
      <c r="AT767" s="305">
        <v>1.4899999999999984</v>
      </c>
      <c r="AU767" s="292"/>
    </row>
    <row r="768" spans="1:47" s="4" customFormat="1" ht="15.75">
      <c r="B768" s="293">
        <v>11</v>
      </c>
      <c r="C768" s="294" t="s">
        <v>493</v>
      </c>
      <c r="D768" s="295" t="s">
        <v>496</v>
      </c>
      <c r="E768" s="296">
        <v>41640</v>
      </c>
      <c r="F768" s="296">
        <v>42307</v>
      </c>
      <c r="G768" s="297">
        <v>42307</v>
      </c>
      <c r="H768" s="298">
        <v>7.5</v>
      </c>
      <c r="I768" s="298" t="s">
        <v>482</v>
      </c>
      <c r="J768" s="298">
        <v>7.5</v>
      </c>
      <c r="K768" s="298" t="s">
        <v>482</v>
      </c>
      <c r="L768" s="298">
        <v>0</v>
      </c>
      <c r="M768" s="298">
        <v>7.5</v>
      </c>
      <c r="N768" s="299" t="s">
        <v>482</v>
      </c>
      <c r="O768" s="300" t="e">
        <v>#N/A</v>
      </c>
      <c r="P768" s="299" t="s">
        <v>487</v>
      </c>
      <c r="Q768" s="301" t="s">
        <v>487</v>
      </c>
      <c r="R768" s="298">
        <v>6.8</v>
      </c>
      <c r="S768" s="298">
        <v>0</v>
      </c>
      <c r="T768" s="298">
        <v>6.8</v>
      </c>
      <c r="U768" s="298">
        <v>0.70000000000000018</v>
      </c>
      <c r="V768" s="302" t="s">
        <v>483</v>
      </c>
      <c r="W768" s="303">
        <v>6.8</v>
      </c>
      <c r="X768" s="303">
        <v>6.8</v>
      </c>
      <c r="Y768" s="304">
        <v>7.5</v>
      </c>
      <c r="Z768" s="305">
        <v>0.70000000000000018</v>
      </c>
      <c r="AA768" s="305">
        <v>0</v>
      </c>
      <c r="AB768" s="305">
        <v>7.5</v>
      </c>
      <c r="AC768" s="303" t="s">
        <v>482</v>
      </c>
      <c r="AD768" s="303" t="s">
        <v>482</v>
      </c>
      <c r="AE768" s="304" t="s">
        <v>482</v>
      </c>
      <c r="AF768" s="305" t="s">
        <v>482</v>
      </c>
      <c r="AG768" s="304" t="s">
        <v>482</v>
      </c>
      <c r="AH768" s="305" t="s">
        <v>482</v>
      </c>
      <c r="AI768" s="303" t="s">
        <v>482</v>
      </c>
      <c r="AJ768" s="303" t="s">
        <v>482</v>
      </c>
      <c r="AK768" s="304" t="s">
        <v>482</v>
      </c>
      <c r="AL768" s="305" t="s">
        <v>482</v>
      </c>
      <c r="AM768" s="304" t="s">
        <v>482</v>
      </c>
      <c r="AN768" s="305" t="s">
        <v>482</v>
      </c>
      <c r="AO768" s="303" t="s">
        <v>482</v>
      </c>
      <c r="AP768" s="303" t="s">
        <v>482</v>
      </c>
      <c r="AQ768" s="304" t="s">
        <v>482</v>
      </c>
      <c r="AR768" s="305" t="s">
        <v>482</v>
      </c>
      <c r="AS768" s="304" t="s">
        <v>482</v>
      </c>
      <c r="AT768" s="305" t="s">
        <v>482</v>
      </c>
      <c r="AU768" s="292"/>
    </row>
    <row r="769" spans="2:47" s="4" customFormat="1" ht="15.75">
      <c r="B769" s="293">
        <v>12</v>
      </c>
      <c r="C769" s="294" t="s">
        <v>493</v>
      </c>
      <c r="D769" s="295" t="s">
        <v>497</v>
      </c>
      <c r="E769" s="296">
        <v>40422</v>
      </c>
      <c r="F769" s="296">
        <v>43100</v>
      </c>
      <c r="G769" s="297">
        <v>43252</v>
      </c>
      <c r="H769" s="298">
        <v>18</v>
      </c>
      <c r="I769" s="298">
        <v>18</v>
      </c>
      <c r="J769" s="298">
        <v>18</v>
      </c>
      <c r="K769" s="298">
        <v>18</v>
      </c>
      <c r="L769" s="298" t="s">
        <v>482</v>
      </c>
      <c r="M769" s="298">
        <v>18</v>
      </c>
      <c r="N769" s="299" t="s">
        <v>482</v>
      </c>
      <c r="O769" s="300">
        <v>0</v>
      </c>
      <c r="P769" s="299">
        <v>0</v>
      </c>
      <c r="Q769" s="301">
        <v>0</v>
      </c>
      <c r="R769" s="298">
        <v>7.5</v>
      </c>
      <c r="S769" s="298" t="s">
        <v>482</v>
      </c>
      <c r="T769" s="298">
        <v>7.5</v>
      </c>
      <c r="U769" s="298">
        <v>10.5</v>
      </c>
      <c r="V769" s="302" t="s">
        <v>483</v>
      </c>
      <c r="W769" s="303">
        <v>7.5</v>
      </c>
      <c r="X769" s="303">
        <v>7.5</v>
      </c>
      <c r="Y769" s="304">
        <v>18</v>
      </c>
      <c r="Z769" s="305">
        <v>10.5</v>
      </c>
      <c r="AA769" s="305" t="s">
        <v>482</v>
      </c>
      <c r="AB769" s="305">
        <v>18</v>
      </c>
      <c r="AC769" s="303" t="s">
        <v>482</v>
      </c>
      <c r="AD769" s="303" t="s">
        <v>482</v>
      </c>
      <c r="AE769" s="304" t="s">
        <v>482</v>
      </c>
      <c r="AF769" s="305" t="s">
        <v>482</v>
      </c>
      <c r="AG769" s="304" t="s">
        <v>482</v>
      </c>
      <c r="AH769" s="305" t="s">
        <v>482</v>
      </c>
      <c r="AI769" s="303" t="s">
        <v>482</v>
      </c>
      <c r="AJ769" s="303" t="s">
        <v>482</v>
      </c>
      <c r="AK769" s="304" t="s">
        <v>482</v>
      </c>
      <c r="AL769" s="305" t="s">
        <v>482</v>
      </c>
      <c r="AM769" s="304" t="s">
        <v>482</v>
      </c>
      <c r="AN769" s="305" t="s">
        <v>482</v>
      </c>
      <c r="AO769" s="303" t="s">
        <v>482</v>
      </c>
      <c r="AP769" s="303" t="s">
        <v>482</v>
      </c>
      <c r="AQ769" s="304" t="s">
        <v>482</v>
      </c>
      <c r="AR769" s="305" t="s">
        <v>482</v>
      </c>
      <c r="AS769" s="304" t="s">
        <v>482</v>
      </c>
      <c r="AT769" s="305" t="s">
        <v>482</v>
      </c>
      <c r="AU769" s="292"/>
    </row>
    <row r="770" spans="2:47" s="4" customFormat="1" ht="15.75">
      <c r="B770" s="293">
        <v>13</v>
      </c>
      <c r="C770" s="294" t="s">
        <v>493</v>
      </c>
      <c r="D770" s="295" t="s">
        <v>498</v>
      </c>
      <c r="E770" s="296">
        <v>37316</v>
      </c>
      <c r="F770" s="296">
        <v>40178</v>
      </c>
      <c r="G770" s="297">
        <v>42185</v>
      </c>
      <c r="H770" s="298">
        <v>185</v>
      </c>
      <c r="I770" s="298">
        <v>185</v>
      </c>
      <c r="J770" s="298">
        <v>276.47000000000003</v>
      </c>
      <c r="K770" s="298">
        <v>276.47000000000003</v>
      </c>
      <c r="L770" s="298">
        <v>276.47000000000003</v>
      </c>
      <c r="M770" s="298">
        <v>0</v>
      </c>
      <c r="N770" s="299">
        <v>0</v>
      </c>
      <c r="O770" s="300">
        <v>0.49443243243243257</v>
      </c>
      <c r="P770" s="299">
        <v>91.470000000000027</v>
      </c>
      <c r="Q770" s="301">
        <v>0.49443243243243257</v>
      </c>
      <c r="R770" s="298">
        <v>276.44</v>
      </c>
      <c r="S770" s="298">
        <v>275.39999999999998</v>
      </c>
      <c r="T770" s="298">
        <v>1.0400000000000205</v>
      </c>
      <c r="U770" s="298">
        <v>0</v>
      </c>
      <c r="V770" s="302" t="s">
        <v>499</v>
      </c>
      <c r="W770" s="303" t="s">
        <v>482</v>
      </c>
      <c r="X770" s="303" t="s">
        <v>482</v>
      </c>
      <c r="Y770" s="304" t="s">
        <v>482</v>
      </c>
      <c r="Z770" s="305" t="s">
        <v>482</v>
      </c>
      <c r="AA770" s="305" t="s">
        <v>482</v>
      </c>
      <c r="AB770" s="305" t="s">
        <v>482</v>
      </c>
      <c r="AC770" s="303">
        <v>276.44</v>
      </c>
      <c r="AD770" s="303">
        <v>1.0400000000000205</v>
      </c>
      <c r="AE770" s="304">
        <v>276.47000000000003</v>
      </c>
      <c r="AF770" s="305">
        <v>0</v>
      </c>
      <c r="AG770" s="304">
        <v>276.47000000000003</v>
      </c>
      <c r="AH770" s="305">
        <v>1.0400000000000205</v>
      </c>
      <c r="AI770" s="303" t="s">
        <v>482</v>
      </c>
      <c r="AJ770" s="303" t="s">
        <v>482</v>
      </c>
      <c r="AK770" s="304" t="s">
        <v>482</v>
      </c>
      <c r="AL770" s="305" t="s">
        <v>482</v>
      </c>
      <c r="AM770" s="304" t="s">
        <v>482</v>
      </c>
      <c r="AN770" s="305" t="s">
        <v>482</v>
      </c>
      <c r="AO770" s="303" t="s">
        <v>482</v>
      </c>
      <c r="AP770" s="303" t="s">
        <v>482</v>
      </c>
      <c r="AQ770" s="304" t="s">
        <v>482</v>
      </c>
      <c r="AR770" s="305" t="s">
        <v>482</v>
      </c>
      <c r="AS770" s="304" t="s">
        <v>482</v>
      </c>
      <c r="AT770" s="305" t="s">
        <v>482</v>
      </c>
      <c r="AU770" s="292"/>
    </row>
    <row r="771" spans="2:47" s="4" customFormat="1" ht="15.75">
      <c r="B771" s="293">
        <v>14</v>
      </c>
      <c r="C771" s="294" t="s">
        <v>493</v>
      </c>
      <c r="D771" s="295" t="s">
        <v>500</v>
      </c>
      <c r="E771" s="296">
        <v>39685</v>
      </c>
      <c r="F771" s="296">
        <v>41274</v>
      </c>
      <c r="G771" s="297">
        <v>42734</v>
      </c>
      <c r="H771" s="298">
        <v>34.81</v>
      </c>
      <c r="I771" s="298">
        <v>28.500000000000004</v>
      </c>
      <c r="J771" s="298">
        <v>24.98</v>
      </c>
      <c r="K771" s="298">
        <v>20.329999999999998</v>
      </c>
      <c r="L771" s="298" t="s">
        <v>482</v>
      </c>
      <c r="M771" s="298">
        <v>24.98</v>
      </c>
      <c r="N771" s="299" t="s">
        <v>482</v>
      </c>
      <c r="O771" s="300">
        <v>-0.28239011778224654</v>
      </c>
      <c r="P771" s="299">
        <v>-8.1700000000000053</v>
      </c>
      <c r="Q771" s="301">
        <v>-0.28666666666666679</v>
      </c>
      <c r="R771" s="298">
        <v>17.079999999999998</v>
      </c>
      <c r="S771" s="298" t="s">
        <v>482</v>
      </c>
      <c r="T771" s="298">
        <v>17.079999999999998</v>
      </c>
      <c r="U771" s="298">
        <v>7.9000000000000021</v>
      </c>
      <c r="V771" s="302" t="s">
        <v>483</v>
      </c>
      <c r="W771" s="303">
        <v>17.079999999999998</v>
      </c>
      <c r="X771" s="303">
        <v>17.079999999999998</v>
      </c>
      <c r="Y771" s="304">
        <v>24.98</v>
      </c>
      <c r="Z771" s="305">
        <v>7.9000000000000021</v>
      </c>
      <c r="AA771" s="305" t="s">
        <v>482</v>
      </c>
      <c r="AB771" s="305">
        <v>24.98</v>
      </c>
      <c r="AC771" s="303" t="s">
        <v>482</v>
      </c>
      <c r="AD771" s="303" t="s">
        <v>482</v>
      </c>
      <c r="AE771" s="304" t="s">
        <v>482</v>
      </c>
      <c r="AF771" s="305" t="s">
        <v>482</v>
      </c>
      <c r="AG771" s="304" t="s">
        <v>482</v>
      </c>
      <c r="AH771" s="305" t="s">
        <v>482</v>
      </c>
      <c r="AI771" s="303" t="s">
        <v>482</v>
      </c>
      <c r="AJ771" s="303" t="s">
        <v>482</v>
      </c>
      <c r="AK771" s="304" t="s">
        <v>482</v>
      </c>
      <c r="AL771" s="305" t="s">
        <v>482</v>
      </c>
      <c r="AM771" s="304" t="s">
        <v>482</v>
      </c>
      <c r="AN771" s="305" t="s">
        <v>482</v>
      </c>
      <c r="AO771" s="303" t="s">
        <v>482</v>
      </c>
      <c r="AP771" s="303" t="s">
        <v>482</v>
      </c>
      <c r="AQ771" s="304" t="s">
        <v>482</v>
      </c>
      <c r="AR771" s="305" t="s">
        <v>482</v>
      </c>
      <c r="AS771" s="304" t="s">
        <v>482</v>
      </c>
      <c r="AT771" s="305" t="s">
        <v>482</v>
      </c>
      <c r="AU771" s="292"/>
    </row>
    <row r="772" spans="2:47" s="4" customFormat="1" ht="15.75">
      <c r="B772" s="293">
        <v>15</v>
      </c>
      <c r="C772" s="294" t="s">
        <v>493</v>
      </c>
      <c r="D772" s="295" t="s">
        <v>501</v>
      </c>
      <c r="E772" s="296">
        <v>38718</v>
      </c>
      <c r="F772" s="296">
        <v>40543</v>
      </c>
      <c r="G772" s="297">
        <v>42185</v>
      </c>
      <c r="H772" s="298">
        <v>36</v>
      </c>
      <c r="I772" s="298">
        <v>36</v>
      </c>
      <c r="J772" s="298">
        <v>31.6</v>
      </c>
      <c r="K772" s="298">
        <v>31.6</v>
      </c>
      <c r="L772" s="298">
        <v>31.6</v>
      </c>
      <c r="M772" s="298">
        <v>0</v>
      </c>
      <c r="N772" s="299">
        <v>0</v>
      </c>
      <c r="O772" s="300">
        <v>-0.12222222222222218</v>
      </c>
      <c r="P772" s="299">
        <v>-4.3999999999999986</v>
      </c>
      <c r="Q772" s="301">
        <v>-0.12222222222222218</v>
      </c>
      <c r="R772" s="298">
        <v>29</v>
      </c>
      <c r="S772" s="298">
        <v>27.35</v>
      </c>
      <c r="T772" s="298">
        <v>1.6499999999999986</v>
      </c>
      <c r="U772" s="298">
        <v>0</v>
      </c>
      <c r="V772" s="302" t="s">
        <v>499</v>
      </c>
      <c r="W772" s="303" t="s">
        <v>482</v>
      </c>
      <c r="X772" s="303" t="s">
        <v>482</v>
      </c>
      <c r="Y772" s="304" t="s">
        <v>482</v>
      </c>
      <c r="Z772" s="305" t="s">
        <v>482</v>
      </c>
      <c r="AA772" s="305" t="s">
        <v>482</v>
      </c>
      <c r="AB772" s="305" t="s">
        <v>482</v>
      </c>
      <c r="AC772" s="303">
        <v>29</v>
      </c>
      <c r="AD772" s="303">
        <v>1.6499999999999986</v>
      </c>
      <c r="AE772" s="304">
        <v>31.6</v>
      </c>
      <c r="AF772" s="305">
        <v>0</v>
      </c>
      <c r="AG772" s="304">
        <v>31.6</v>
      </c>
      <c r="AH772" s="305">
        <v>1.6499999999999986</v>
      </c>
      <c r="AI772" s="303" t="s">
        <v>482</v>
      </c>
      <c r="AJ772" s="303" t="s">
        <v>482</v>
      </c>
      <c r="AK772" s="304" t="s">
        <v>482</v>
      </c>
      <c r="AL772" s="305" t="s">
        <v>482</v>
      </c>
      <c r="AM772" s="304" t="s">
        <v>482</v>
      </c>
      <c r="AN772" s="305" t="s">
        <v>482</v>
      </c>
      <c r="AO772" s="303" t="s">
        <v>482</v>
      </c>
      <c r="AP772" s="303" t="s">
        <v>482</v>
      </c>
      <c r="AQ772" s="304" t="s">
        <v>482</v>
      </c>
      <c r="AR772" s="305" t="s">
        <v>482</v>
      </c>
      <c r="AS772" s="304" t="s">
        <v>482</v>
      </c>
      <c r="AT772" s="305" t="s">
        <v>482</v>
      </c>
      <c r="AU772" s="292"/>
    </row>
    <row r="773" spans="2:47" s="4" customFormat="1" ht="15.75">
      <c r="B773" s="293">
        <v>16</v>
      </c>
      <c r="C773" s="294" t="s">
        <v>493</v>
      </c>
      <c r="D773" s="295" t="s">
        <v>502</v>
      </c>
      <c r="E773" s="296">
        <v>41694</v>
      </c>
      <c r="F773" s="296">
        <v>43101</v>
      </c>
      <c r="G773" s="297">
        <v>43101</v>
      </c>
      <c r="H773" s="298">
        <v>23.3</v>
      </c>
      <c r="I773" s="298">
        <v>23.3</v>
      </c>
      <c r="J773" s="298">
        <v>23.3</v>
      </c>
      <c r="K773" s="298">
        <v>21.3</v>
      </c>
      <c r="L773" s="298">
        <v>23.3</v>
      </c>
      <c r="M773" s="298">
        <v>0</v>
      </c>
      <c r="N773" s="299">
        <v>0</v>
      </c>
      <c r="O773" s="300">
        <v>0</v>
      </c>
      <c r="P773" s="299">
        <v>-2</v>
      </c>
      <c r="Q773" s="301">
        <v>-8.5836909871244635E-2</v>
      </c>
      <c r="R773" s="298">
        <v>1.3</v>
      </c>
      <c r="S773" s="298">
        <v>0.36</v>
      </c>
      <c r="T773" s="298">
        <v>0.94000000000000006</v>
      </c>
      <c r="U773" s="298">
        <v>22</v>
      </c>
      <c r="V773" s="302" t="s">
        <v>485</v>
      </c>
      <c r="W773" s="303" t="s">
        <v>482</v>
      </c>
      <c r="X773" s="303" t="s">
        <v>482</v>
      </c>
      <c r="Y773" s="304" t="s">
        <v>482</v>
      </c>
      <c r="Z773" s="305" t="s">
        <v>482</v>
      </c>
      <c r="AA773" s="305" t="s">
        <v>482</v>
      </c>
      <c r="AB773" s="305" t="s">
        <v>482</v>
      </c>
      <c r="AC773" s="303" t="s">
        <v>482</v>
      </c>
      <c r="AD773" s="303" t="s">
        <v>482</v>
      </c>
      <c r="AE773" s="304" t="s">
        <v>482</v>
      </c>
      <c r="AF773" s="305" t="s">
        <v>482</v>
      </c>
      <c r="AG773" s="304" t="s">
        <v>482</v>
      </c>
      <c r="AH773" s="305" t="s">
        <v>482</v>
      </c>
      <c r="AI773" s="303" t="s">
        <v>482</v>
      </c>
      <c r="AJ773" s="303" t="s">
        <v>482</v>
      </c>
      <c r="AK773" s="304" t="s">
        <v>482</v>
      </c>
      <c r="AL773" s="305" t="s">
        <v>482</v>
      </c>
      <c r="AM773" s="304" t="s">
        <v>482</v>
      </c>
      <c r="AN773" s="305" t="s">
        <v>482</v>
      </c>
      <c r="AO773" s="303">
        <v>1.3</v>
      </c>
      <c r="AP773" s="303">
        <v>0.94000000000000006</v>
      </c>
      <c r="AQ773" s="304">
        <v>23.3</v>
      </c>
      <c r="AR773" s="305">
        <v>22</v>
      </c>
      <c r="AS773" s="304">
        <v>23.3</v>
      </c>
      <c r="AT773" s="305">
        <v>0</v>
      </c>
      <c r="AU773" s="292"/>
    </row>
    <row r="774" spans="2:47" s="4" customFormat="1" ht="15.75">
      <c r="B774" s="293">
        <v>17</v>
      </c>
      <c r="C774" s="294" t="s">
        <v>43</v>
      </c>
      <c r="D774" s="295" t="s">
        <v>503</v>
      </c>
      <c r="E774" s="296">
        <v>41275</v>
      </c>
      <c r="F774" s="296">
        <v>41759</v>
      </c>
      <c r="G774" s="297">
        <v>42460</v>
      </c>
      <c r="H774" s="298">
        <v>6.4</v>
      </c>
      <c r="I774" s="298">
        <v>6.4</v>
      </c>
      <c r="J774" s="298">
        <v>9.4</v>
      </c>
      <c r="K774" s="298">
        <v>8.5</v>
      </c>
      <c r="L774" s="298">
        <v>8.1999999999999993</v>
      </c>
      <c r="M774" s="298">
        <v>1.2000000000000011</v>
      </c>
      <c r="N774" s="299">
        <v>0.14634146341463428</v>
      </c>
      <c r="O774" s="300">
        <v>0.46875</v>
      </c>
      <c r="P774" s="299">
        <v>2.0999999999999996</v>
      </c>
      <c r="Q774" s="301">
        <v>0.32812499999999994</v>
      </c>
      <c r="R774" s="298">
        <v>9.4</v>
      </c>
      <c r="S774" s="298">
        <v>6.4</v>
      </c>
      <c r="T774" s="298">
        <v>3</v>
      </c>
      <c r="U774" s="298">
        <v>0</v>
      </c>
      <c r="V774" s="302" t="s">
        <v>485</v>
      </c>
      <c r="W774" s="303" t="s">
        <v>482</v>
      </c>
      <c r="X774" s="303" t="s">
        <v>482</v>
      </c>
      <c r="Y774" s="304" t="s">
        <v>482</v>
      </c>
      <c r="Z774" s="305" t="s">
        <v>482</v>
      </c>
      <c r="AA774" s="305" t="s">
        <v>482</v>
      </c>
      <c r="AB774" s="305" t="s">
        <v>482</v>
      </c>
      <c r="AC774" s="303" t="s">
        <v>482</v>
      </c>
      <c r="AD774" s="303" t="s">
        <v>482</v>
      </c>
      <c r="AE774" s="304" t="s">
        <v>482</v>
      </c>
      <c r="AF774" s="305" t="s">
        <v>482</v>
      </c>
      <c r="AG774" s="304" t="s">
        <v>482</v>
      </c>
      <c r="AH774" s="305" t="s">
        <v>482</v>
      </c>
      <c r="AI774" s="303" t="s">
        <v>482</v>
      </c>
      <c r="AJ774" s="303" t="s">
        <v>482</v>
      </c>
      <c r="AK774" s="304" t="s">
        <v>482</v>
      </c>
      <c r="AL774" s="305" t="s">
        <v>482</v>
      </c>
      <c r="AM774" s="304" t="s">
        <v>482</v>
      </c>
      <c r="AN774" s="305" t="s">
        <v>482</v>
      </c>
      <c r="AO774" s="303">
        <v>9.4</v>
      </c>
      <c r="AP774" s="303">
        <v>3</v>
      </c>
      <c r="AQ774" s="304">
        <v>9.4</v>
      </c>
      <c r="AR774" s="305">
        <v>0</v>
      </c>
      <c r="AS774" s="304">
        <v>8.1999999999999993</v>
      </c>
      <c r="AT774" s="305">
        <v>1.2000000000000011</v>
      </c>
      <c r="AU774" s="292"/>
    </row>
    <row r="775" spans="2:47" s="4" customFormat="1" ht="15.75">
      <c r="B775" s="293">
        <v>18</v>
      </c>
      <c r="C775" s="294" t="s">
        <v>43</v>
      </c>
      <c r="D775" s="295" t="s">
        <v>504</v>
      </c>
      <c r="E775" s="296">
        <v>41640</v>
      </c>
      <c r="F775" s="296">
        <v>42735</v>
      </c>
      <c r="G775" s="297">
        <v>42735</v>
      </c>
      <c r="H775" s="298">
        <v>5.0999999999999996</v>
      </c>
      <c r="I775" s="298">
        <v>5.0999999999999996</v>
      </c>
      <c r="J775" s="298">
        <v>7.35</v>
      </c>
      <c r="K775" s="298">
        <v>6.7399999999999993</v>
      </c>
      <c r="L775" s="298">
        <v>0</v>
      </c>
      <c r="M775" s="298">
        <v>7.35</v>
      </c>
      <c r="N775" s="299" t="s">
        <v>482</v>
      </c>
      <c r="O775" s="300">
        <v>0.44117647058823534</v>
      </c>
      <c r="P775" s="299">
        <v>1.6399999999999997</v>
      </c>
      <c r="Q775" s="301">
        <v>0.32156862745098036</v>
      </c>
      <c r="R775" s="298">
        <v>0.38</v>
      </c>
      <c r="S775" s="298">
        <v>0</v>
      </c>
      <c r="T775" s="298">
        <v>0.38</v>
      </c>
      <c r="U775" s="298">
        <v>6.97</v>
      </c>
      <c r="V775" s="302" t="s">
        <v>483</v>
      </c>
      <c r="W775" s="303">
        <v>0.38</v>
      </c>
      <c r="X775" s="303">
        <v>0.38</v>
      </c>
      <c r="Y775" s="304">
        <v>7.35</v>
      </c>
      <c r="Z775" s="305">
        <v>6.97</v>
      </c>
      <c r="AA775" s="305">
        <v>0</v>
      </c>
      <c r="AB775" s="305">
        <v>7.35</v>
      </c>
      <c r="AC775" s="303" t="s">
        <v>482</v>
      </c>
      <c r="AD775" s="303" t="s">
        <v>482</v>
      </c>
      <c r="AE775" s="304" t="s">
        <v>482</v>
      </c>
      <c r="AF775" s="305" t="s">
        <v>482</v>
      </c>
      <c r="AG775" s="304" t="s">
        <v>482</v>
      </c>
      <c r="AH775" s="305" t="s">
        <v>482</v>
      </c>
      <c r="AI775" s="303" t="s">
        <v>482</v>
      </c>
      <c r="AJ775" s="303" t="s">
        <v>482</v>
      </c>
      <c r="AK775" s="304" t="s">
        <v>482</v>
      </c>
      <c r="AL775" s="305" t="s">
        <v>482</v>
      </c>
      <c r="AM775" s="304" t="s">
        <v>482</v>
      </c>
      <c r="AN775" s="305" t="s">
        <v>482</v>
      </c>
      <c r="AO775" s="303" t="s">
        <v>482</v>
      </c>
      <c r="AP775" s="303" t="s">
        <v>482</v>
      </c>
      <c r="AQ775" s="304" t="s">
        <v>482</v>
      </c>
      <c r="AR775" s="305" t="s">
        <v>482</v>
      </c>
      <c r="AS775" s="304" t="s">
        <v>482</v>
      </c>
      <c r="AT775" s="305" t="s">
        <v>482</v>
      </c>
      <c r="AU775" s="292"/>
    </row>
    <row r="776" spans="2:47" s="4" customFormat="1" ht="15.75">
      <c r="B776" s="293">
        <v>19</v>
      </c>
      <c r="C776" s="294" t="s">
        <v>43</v>
      </c>
      <c r="D776" s="295" t="s">
        <v>505</v>
      </c>
      <c r="E776" s="296">
        <v>41334</v>
      </c>
      <c r="F776" s="296">
        <v>42275</v>
      </c>
      <c r="G776" s="297">
        <v>42551</v>
      </c>
      <c r="H776" s="298">
        <v>6.44</v>
      </c>
      <c r="I776" s="298">
        <v>6.44</v>
      </c>
      <c r="J776" s="298">
        <v>8.0399999999999991</v>
      </c>
      <c r="K776" s="298">
        <v>8.0399999999999991</v>
      </c>
      <c r="L776" s="298" t="s">
        <v>482</v>
      </c>
      <c r="M776" s="298">
        <v>8.0399999999999991</v>
      </c>
      <c r="N776" s="299" t="s">
        <v>482</v>
      </c>
      <c r="O776" s="300">
        <v>0.2484472049689439</v>
      </c>
      <c r="P776" s="299">
        <v>1.5999999999999988</v>
      </c>
      <c r="Q776" s="301">
        <v>0.2484472049689439</v>
      </c>
      <c r="R776" s="298">
        <v>7.38</v>
      </c>
      <c r="S776" s="298" t="s">
        <v>482</v>
      </c>
      <c r="T776" s="298">
        <v>7.38</v>
      </c>
      <c r="U776" s="298">
        <v>0.65999999999999925</v>
      </c>
      <c r="V776" s="302" t="s">
        <v>483</v>
      </c>
      <c r="W776" s="303">
        <v>7.38</v>
      </c>
      <c r="X776" s="303">
        <v>7.38</v>
      </c>
      <c r="Y776" s="304">
        <v>8.0399999999999991</v>
      </c>
      <c r="Z776" s="305">
        <v>0.65999999999999925</v>
      </c>
      <c r="AA776" s="305" t="s">
        <v>482</v>
      </c>
      <c r="AB776" s="305">
        <v>8.0399999999999991</v>
      </c>
      <c r="AC776" s="303" t="s">
        <v>482</v>
      </c>
      <c r="AD776" s="303" t="s">
        <v>482</v>
      </c>
      <c r="AE776" s="304" t="s">
        <v>482</v>
      </c>
      <c r="AF776" s="305" t="s">
        <v>482</v>
      </c>
      <c r="AG776" s="304" t="s">
        <v>482</v>
      </c>
      <c r="AH776" s="305" t="s">
        <v>482</v>
      </c>
      <c r="AI776" s="303" t="s">
        <v>482</v>
      </c>
      <c r="AJ776" s="303" t="s">
        <v>482</v>
      </c>
      <c r="AK776" s="304" t="s">
        <v>482</v>
      </c>
      <c r="AL776" s="305" t="s">
        <v>482</v>
      </c>
      <c r="AM776" s="304" t="s">
        <v>482</v>
      </c>
      <c r="AN776" s="305" t="s">
        <v>482</v>
      </c>
      <c r="AO776" s="303" t="s">
        <v>482</v>
      </c>
      <c r="AP776" s="303" t="s">
        <v>482</v>
      </c>
      <c r="AQ776" s="304" t="s">
        <v>482</v>
      </c>
      <c r="AR776" s="305" t="s">
        <v>482</v>
      </c>
      <c r="AS776" s="304" t="s">
        <v>482</v>
      </c>
      <c r="AT776" s="305" t="s">
        <v>482</v>
      </c>
      <c r="AU776" s="292"/>
    </row>
    <row r="777" spans="2:47" s="4" customFormat="1" ht="15.75">
      <c r="B777" s="293">
        <v>20</v>
      </c>
      <c r="C777" s="294" t="s">
        <v>43</v>
      </c>
      <c r="D777" s="295" t="s">
        <v>506</v>
      </c>
      <c r="E777" s="296">
        <v>41898</v>
      </c>
      <c r="F777" s="296">
        <v>42537</v>
      </c>
      <c r="G777" s="297">
        <v>42735</v>
      </c>
      <c r="H777" s="298">
        <v>20.100000000000001</v>
      </c>
      <c r="I777" s="298">
        <v>18.700000000000003</v>
      </c>
      <c r="J777" s="298">
        <v>20.7</v>
      </c>
      <c r="K777" s="298">
        <v>19.3</v>
      </c>
      <c r="L777" s="298">
        <v>0</v>
      </c>
      <c r="M777" s="298">
        <v>20.7</v>
      </c>
      <c r="N777" s="299" t="s">
        <v>482</v>
      </c>
      <c r="O777" s="300">
        <v>2.9850746268656608E-2</v>
      </c>
      <c r="P777" s="299">
        <v>0.59999999999999787</v>
      </c>
      <c r="Q777" s="301">
        <v>3.2085561497326082E-2</v>
      </c>
      <c r="R777" s="298">
        <v>16.7</v>
      </c>
      <c r="S777" s="298">
        <v>0</v>
      </c>
      <c r="T777" s="298">
        <v>16.7</v>
      </c>
      <c r="U777" s="298">
        <v>4</v>
      </c>
      <c r="V777" s="302" t="s">
        <v>483</v>
      </c>
      <c r="W777" s="303">
        <v>16.7</v>
      </c>
      <c r="X777" s="303">
        <v>16.7</v>
      </c>
      <c r="Y777" s="304">
        <v>20.7</v>
      </c>
      <c r="Z777" s="305">
        <v>4</v>
      </c>
      <c r="AA777" s="305">
        <v>0</v>
      </c>
      <c r="AB777" s="305">
        <v>20.7</v>
      </c>
      <c r="AC777" s="303" t="s">
        <v>482</v>
      </c>
      <c r="AD777" s="303" t="s">
        <v>482</v>
      </c>
      <c r="AE777" s="304" t="s">
        <v>482</v>
      </c>
      <c r="AF777" s="305" t="s">
        <v>482</v>
      </c>
      <c r="AG777" s="304" t="s">
        <v>482</v>
      </c>
      <c r="AH777" s="305" t="s">
        <v>482</v>
      </c>
      <c r="AI777" s="303" t="s">
        <v>482</v>
      </c>
      <c r="AJ777" s="303" t="s">
        <v>482</v>
      </c>
      <c r="AK777" s="304" t="s">
        <v>482</v>
      </c>
      <c r="AL777" s="305" t="s">
        <v>482</v>
      </c>
      <c r="AM777" s="304" t="s">
        <v>482</v>
      </c>
      <c r="AN777" s="305" t="s">
        <v>482</v>
      </c>
      <c r="AO777" s="303" t="s">
        <v>482</v>
      </c>
      <c r="AP777" s="303" t="s">
        <v>482</v>
      </c>
      <c r="AQ777" s="304" t="s">
        <v>482</v>
      </c>
      <c r="AR777" s="305" t="s">
        <v>482</v>
      </c>
      <c r="AS777" s="304" t="s">
        <v>482</v>
      </c>
      <c r="AT777" s="305" t="s">
        <v>482</v>
      </c>
      <c r="AU777" s="292"/>
    </row>
    <row r="778" spans="2:47" s="4" customFormat="1" ht="15.75">
      <c r="B778" s="293">
        <v>21</v>
      </c>
      <c r="C778" s="294" t="s">
        <v>43</v>
      </c>
      <c r="D778" s="295" t="s">
        <v>507</v>
      </c>
      <c r="E778" s="296">
        <v>41729</v>
      </c>
      <c r="F778" s="296">
        <v>43100</v>
      </c>
      <c r="G778" s="297">
        <v>43465</v>
      </c>
      <c r="H778" s="298">
        <v>12.5</v>
      </c>
      <c r="I778" s="298">
        <v>8.6999999999999993</v>
      </c>
      <c r="J778" s="298">
        <v>10.8</v>
      </c>
      <c r="K778" s="298">
        <v>5.9</v>
      </c>
      <c r="L778" s="298">
        <v>0</v>
      </c>
      <c r="M778" s="298">
        <v>10.8</v>
      </c>
      <c r="N778" s="299" t="s">
        <v>482</v>
      </c>
      <c r="O778" s="300">
        <v>-0.13599999999999995</v>
      </c>
      <c r="P778" s="299">
        <v>-2.7999999999999989</v>
      </c>
      <c r="Q778" s="301">
        <v>-0.32183908045977</v>
      </c>
      <c r="R778" s="298">
        <v>2.1</v>
      </c>
      <c r="S778" s="298">
        <v>0</v>
      </c>
      <c r="T778" s="298">
        <v>2.1</v>
      </c>
      <c r="U778" s="298">
        <v>8.7000000000000011</v>
      </c>
      <c r="V778" s="302" t="s">
        <v>483</v>
      </c>
      <c r="W778" s="303">
        <v>2.1</v>
      </c>
      <c r="X778" s="303">
        <v>2.1</v>
      </c>
      <c r="Y778" s="304">
        <v>10.8</v>
      </c>
      <c r="Z778" s="305">
        <v>8.7000000000000011</v>
      </c>
      <c r="AA778" s="305">
        <v>0</v>
      </c>
      <c r="AB778" s="305">
        <v>10.8</v>
      </c>
      <c r="AC778" s="303" t="s">
        <v>482</v>
      </c>
      <c r="AD778" s="303" t="s">
        <v>482</v>
      </c>
      <c r="AE778" s="304" t="s">
        <v>482</v>
      </c>
      <c r="AF778" s="305" t="s">
        <v>482</v>
      </c>
      <c r="AG778" s="304" t="s">
        <v>482</v>
      </c>
      <c r="AH778" s="305" t="s">
        <v>482</v>
      </c>
      <c r="AI778" s="303" t="s">
        <v>482</v>
      </c>
      <c r="AJ778" s="303" t="s">
        <v>482</v>
      </c>
      <c r="AK778" s="304" t="s">
        <v>482</v>
      </c>
      <c r="AL778" s="305" t="s">
        <v>482</v>
      </c>
      <c r="AM778" s="304" t="s">
        <v>482</v>
      </c>
      <c r="AN778" s="305" t="s">
        <v>482</v>
      </c>
      <c r="AO778" s="303" t="s">
        <v>482</v>
      </c>
      <c r="AP778" s="303" t="s">
        <v>482</v>
      </c>
      <c r="AQ778" s="304" t="s">
        <v>482</v>
      </c>
      <c r="AR778" s="305" t="s">
        <v>482</v>
      </c>
      <c r="AS778" s="304" t="s">
        <v>482</v>
      </c>
      <c r="AT778" s="305" t="s">
        <v>482</v>
      </c>
      <c r="AU778" s="292"/>
    </row>
    <row r="779" spans="2:47" s="4" customFormat="1" ht="15.75">
      <c r="B779" s="293">
        <v>22</v>
      </c>
      <c r="C779" s="294" t="s">
        <v>43</v>
      </c>
      <c r="D779" s="295" t="s">
        <v>508</v>
      </c>
      <c r="E779" s="296">
        <v>40575</v>
      </c>
      <c r="F779" s="296">
        <v>42369</v>
      </c>
      <c r="G779" s="297">
        <v>42369</v>
      </c>
      <c r="H779" s="298">
        <v>0</v>
      </c>
      <c r="I779" s="298">
        <v>0</v>
      </c>
      <c r="J779" s="298">
        <v>27.54</v>
      </c>
      <c r="K779" s="298">
        <v>22.16</v>
      </c>
      <c r="L779" s="298" t="s">
        <v>482</v>
      </c>
      <c r="M779" s="298">
        <v>27.54</v>
      </c>
      <c r="N779" s="299" t="s">
        <v>482</v>
      </c>
      <c r="O779" s="300" t="s">
        <v>487</v>
      </c>
      <c r="P779" s="299">
        <v>22.16</v>
      </c>
      <c r="Q779" s="301" t="s">
        <v>487</v>
      </c>
      <c r="R779" s="298">
        <v>27.54</v>
      </c>
      <c r="S779" s="298" t="s">
        <v>482</v>
      </c>
      <c r="T779" s="298">
        <v>27.54</v>
      </c>
      <c r="U779" s="298">
        <v>0</v>
      </c>
      <c r="V779" s="302" t="s">
        <v>499</v>
      </c>
      <c r="W779" s="303" t="s">
        <v>482</v>
      </c>
      <c r="X779" s="303" t="s">
        <v>482</v>
      </c>
      <c r="Y779" s="304" t="s">
        <v>482</v>
      </c>
      <c r="Z779" s="305" t="s">
        <v>482</v>
      </c>
      <c r="AA779" s="305" t="s">
        <v>482</v>
      </c>
      <c r="AB779" s="305" t="s">
        <v>482</v>
      </c>
      <c r="AC779" s="303">
        <v>27.54</v>
      </c>
      <c r="AD779" s="303">
        <v>27.54</v>
      </c>
      <c r="AE779" s="304">
        <v>27.54</v>
      </c>
      <c r="AF779" s="305">
        <v>0</v>
      </c>
      <c r="AG779" s="304" t="s">
        <v>482</v>
      </c>
      <c r="AH779" s="305">
        <v>27.54</v>
      </c>
      <c r="AI779" s="303" t="s">
        <v>482</v>
      </c>
      <c r="AJ779" s="303" t="s">
        <v>482</v>
      </c>
      <c r="AK779" s="304" t="s">
        <v>482</v>
      </c>
      <c r="AL779" s="305" t="s">
        <v>482</v>
      </c>
      <c r="AM779" s="304" t="s">
        <v>482</v>
      </c>
      <c r="AN779" s="305" t="s">
        <v>482</v>
      </c>
      <c r="AO779" s="303" t="s">
        <v>482</v>
      </c>
      <c r="AP779" s="303" t="s">
        <v>482</v>
      </c>
      <c r="AQ779" s="304" t="s">
        <v>482</v>
      </c>
      <c r="AR779" s="305" t="s">
        <v>482</v>
      </c>
      <c r="AS779" s="304" t="s">
        <v>482</v>
      </c>
      <c r="AT779" s="305" t="s">
        <v>482</v>
      </c>
      <c r="AU779" s="292"/>
    </row>
    <row r="780" spans="2:47" s="4" customFormat="1" ht="15.75">
      <c r="B780" s="293">
        <v>23</v>
      </c>
      <c r="C780" s="294" t="s">
        <v>43</v>
      </c>
      <c r="D780" s="295" t="s">
        <v>509</v>
      </c>
      <c r="E780" s="296">
        <v>42005</v>
      </c>
      <c r="F780" s="296">
        <v>43100</v>
      </c>
      <c r="G780" s="297">
        <v>43100</v>
      </c>
      <c r="H780" s="298">
        <v>5.2</v>
      </c>
      <c r="I780" s="298">
        <v>5.2</v>
      </c>
      <c r="J780" s="298">
        <v>5.2</v>
      </c>
      <c r="K780" s="298">
        <v>5.2</v>
      </c>
      <c r="L780" s="298" t="s">
        <v>482</v>
      </c>
      <c r="M780" s="298">
        <v>5.2</v>
      </c>
      <c r="N780" s="299" t="s">
        <v>482</v>
      </c>
      <c r="O780" s="300">
        <v>0</v>
      </c>
      <c r="P780" s="299">
        <v>0</v>
      </c>
      <c r="Q780" s="301">
        <v>0</v>
      </c>
      <c r="R780" s="298">
        <v>0.23</v>
      </c>
      <c r="S780" s="298" t="s">
        <v>482</v>
      </c>
      <c r="T780" s="298">
        <v>0.23</v>
      </c>
      <c r="U780" s="298">
        <v>4.97</v>
      </c>
      <c r="V780" s="302" t="s">
        <v>483</v>
      </c>
      <c r="W780" s="303">
        <v>0.23</v>
      </c>
      <c r="X780" s="303">
        <v>0.23</v>
      </c>
      <c r="Y780" s="304">
        <v>5.2</v>
      </c>
      <c r="Z780" s="305">
        <v>4.97</v>
      </c>
      <c r="AA780" s="305" t="s">
        <v>482</v>
      </c>
      <c r="AB780" s="305">
        <v>5.2</v>
      </c>
      <c r="AC780" s="303" t="s">
        <v>482</v>
      </c>
      <c r="AD780" s="303" t="s">
        <v>482</v>
      </c>
      <c r="AE780" s="304" t="s">
        <v>482</v>
      </c>
      <c r="AF780" s="305" t="s">
        <v>482</v>
      </c>
      <c r="AG780" s="304" t="s">
        <v>482</v>
      </c>
      <c r="AH780" s="305" t="s">
        <v>482</v>
      </c>
      <c r="AI780" s="303" t="s">
        <v>482</v>
      </c>
      <c r="AJ780" s="303" t="s">
        <v>482</v>
      </c>
      <c r="AK780" s="304" t="s">
        <v>482</v>
      </c>
      <c r="AL780" s="305" t="s">
        <v>482</v>
      </c>
      <c r="AM780" s="304" t="s">
        <v>482</v>
      </c>
      <c r="AN780" s="305" t="s">
        <v>482</v>
      </c>
      <c r="AO780" s="303" t="s">
        <v>482</v>
      </c>
      <c r="AP780" s="303" t="s">
        <v>482</v>
      </c>
      <c r="AQ780" s="304" t="s">
        <v>482</v>
      </c>
      <c r="AR780" s="305" t="s">
        <v>482</v>
      </c>
      <c r="AS780" s="304" t="s">
        <v>482</v>
      </c>
      <c r="AT780" s="305" t="s">
        <v>482</v>
      </c>
      <c r="AU780" s="292"/>
    </row>
    <row r="781" spans="2:47" s="4" customFormat="1" ht="15.75">
      <c r="B781" s="293">
        <v>24</v>
      </c>
      <c r="C781" s="294" t="s">
        <v>43</v>
      </c>
      <c r="D781" s="295" t="s">
        <v>510</v>
      </c>
      <c r="E781" s="296">
        <v>41830</v>
      </c>
      <c r="F781" s="296">
        <v>43100</v>
      </c>
      <c r="G781" s="297">
        <v>43100</v>
      </c>
      <c r="H781" s="298">
        <v>36</v>
      </c>
      <c r="I781" s="298">
        <v>36</v>
      </c>
      <c r="J781" s="298">
        <v>36</v>
      </c>
      <c r="K781" s="298">
        <v>36</v>
      </c>
      <c r="L781" s="298">
        <v>36</v>
      </c>
      <c r="M781" s="298">
        <v>0</v>
      </c>
      <c r="N781" s="299">
        <v>0</v>
      </c>
      <c r="O781" s="300">
        <v>0</v>
      </c>
      <c r="P781" s="299">
        <v>0</v>
      </c>
      <c r="Q781" s="301">
        <v>0</v>
      </c>
      <c r="R781" s="298">
        <v>7.6</v>
      </c>
      <c r="S781" s="298">
        <v>1.8</v>
      </c>
      <c r="T781" s="298">
        <v>5.8</v>
      </c>
      <c r="U781" s="298">
        <v>28.4</v>
      </c>
      <c r="V781" s="302" t="s">
        <v>485</v>
      </c>
      <c r="W781" s="303" t="s">
        <v>482</v>
      </c>
      <c r="X781" s="303" t="s">
        <v>482</v>
      </c>
      <c r="Y781" s="304" t="s">
        <v>482</v>
      </c>
      <c r="Z781" s="305" t="s">
        <v>482</v>
      </c>
      <c r="AA781" s="305" t="s">
        <v>482</v>
      </c>
      <c r="AB781" s="305" t="s">
        <v>482</v>
      </c>
      <c r="AC781" s="303" t="s">
        <v>482</v>
      </c>
      <c r="AD781" s="303" t="s">
        <v>482</v>
      </c>
      <c r="AE781" s="304" t="s">
        <v>482</v>
      </c>
      <c r="AF781" s="305" t="s">
        <v>482</v>
      </c>
      <c r="AG781" s="304" t="s">
        <v>482</v>
      </c>
      <c r="AH781" s="305" t="s">
        <v>482</v>
      </c>
      <c r="AI781" s="303" t="s">
        <v>482</v>
      </c>
      <c r="AJ781" s="303" t="s">
        <v>482</v>
      </c>
      <c r="AK781" s="304" t="s">
        <v>482</v>
      </c>
      <c r="AL781" s="305" t="s">
        <v>482</v>
      </c>
      <c r="AM781" s="304" t="s">
        <v>482</v>
      </c>
      <c r="AN781" s="305" t="s">
        <v>482</v>
      </c>
      <c r="AO781" s="303">
        <v>7.6</v>
      </c>
      <c r="AP781" s="303">
        <v>5.8</v>
      </c>
      <c r="AQ781" s="304">
        <v>36</v>
      </c>
      <c r="AR781" s="305">
        <v>28.4</v>
      </c>
      <c r="AS781" s="304">
        <v>36</v>
      </c>
      <c r="AT781" s="305">
        <v>0</v>
      </c>
      <c r="AU781" s="292"/>
    </row>
    <row r="782" spans="2:47" s="4" customFormat="1" ht="15.75">
      <c r="B782" s="293">
        <v>25</v>
      </c>
      <c r="C782" s="294" t="s">
        <v>43</v>
      </c>
      <c r="D782" s="295" t="s">
        <v>511</v>
      </c>
      <c r="E782" s="296">
        <v>41183</v>
      </c>
      <c r="F782" s="296">
        <v>42735</v>
      </c>
      <c r="G782" s="297">
        <v>42735</v>
      </c>
      <c r="H782" s="298">
        <v>20.239999999999998</v>
      </c>
      <c r="I782" s="298">
        <v>17.709999999999997</v>
      </c>
      <c r="J782" s="298">
        <v>20.239999999999998</v>
      </c>
      <c r="K782" s="298">
        <v>17.709999999999997</v>
      </c>
      <c r="L782" s="298" t="s">
        <v>482</v>
      </c>
      <c r="M782" s="298">
        <v>20.239999999999998</v>
      </c>
      <c r="N782" s="299" t="s">
        <v>482</v>
      </c>
      <c r="O782" s="300">
        <v>0</v>
      </c>
      <c r="P782" s="299">
        <v>0</v>
      </c>
      <c r="Q782" s="301">
        <v>0</v>
      </c>
      <c r="R782" s="298">
        <v>13.34</v>
      </c>
      <c r="S782" s="298" t="s">
        <v>482</v>
      </c>
      <c r="T782" s="298">
        <v>13.34</v>
      </c>
      <c r="U782" s="298">
        <v>6.8999999999999986</v>
      </c>
      <c r="V782" s="302" t="s">
        <v>483</v>
      </c>
      <c r="W782" s="303">
        <v>13.34</v>
      </c>
      <c r="X782" s="303">
        <v>13.34</v>
      </c>
      <c r="Y782" s="304">
        <v>20.239999999999998</v>
      </c>
      <c r="Z782" s="305">
        <v>6.8999999999999986</v>
      </c>
      <c r="AA782" s="305" t="s">
        <v>482</v>
      </c>
      <c r="AB782" s="305">
        <v>20.239999999999998</v>
      </c>
      <c r="AC782" s="303" t="s">
        <v>482</v>
      </c>
      <c r="AD782" s="303" t="s">
        <v>482</v>
      </c>
      <c r="AE782" s="304" t="s">
        <v>482</v>
      </c>
      <c r="AF782" s="305" t="s">
        <v>482</v>
      </c>
      <c r="AG782" s="304" t="s">
        <v>482</v>
      </c>
      <c r="AH782" s="305" t="s">
        <v>482</v>
      </c>
      <c r="AI782" s="303" t="s">
        <v>482</v>
      </c>
      <c r="AJ782" s="303" t="s">
        <v>482</v>
      </c>
      <c r="AK782" s="304" t="s">
        <v>482</v>
      </c>
      <c r="AL782" s="305" t="s">
        <v>482</v>
      </c>
      <c r="AM782" s="304" t="s">
        <v>482</v>
      </c>
      <c r="AN782" s="305" t="s">
        <v>482</v>
      </c>
      <c r="AO782" s="303" t="s">
        <v>482</v>
      </c>
      <c r="AP782" s="303" t="s">
        <v>482</v>
      </c>
      <c r="AQ782" s="304" t="s">
        <v>482</v>
      </c>
      <c r="AR782" s="305" t="s">
        <v>482</v>
      </c>
      <c r="AS782" s="304" t="s">
        <v>482</v>
      </c>
      <c r="AT782" s="305" t="s">
        <v>482</v>
      </c>
      <c r="AU782" s="292"/>
    </row>
    <row r="783" spans="2:47" s="4" customFormat="1" ht="15.75">
      <c r="B783" s="293">
        <v>26</v>
      </c>
      <c r="C783" s="294" t="s">
        <v>43</v>
      </c>
      <c r="D783" s="295" t="s">
        <v>512</v>
      </c>
      <c r="E783" s="296">
        <v>41640</v>
      </c>
      <c r="F783" s="296">
        <v>42217</v>
      </c>
      <c r="G783" s="297">
        <v>42491</v>
      </c>
      <c r="H783" s="298">
        <v>5.49</v>
      </c>
      <c r="I783" s="298">
        <v>2.4400000000000004</v>
      </c>
      <c r="J783" s="298">
        <v>7.21</v>
      </c>
      <c r="K783" s="298">
        <v>3.5</v>
      </c>
      <c r="L783" s="298">
        <v>0</v>
      </c>
      <c r="M783" s="298">
        <v>7.21</v>
      </c>
      <c r="N783" s="299" t="s">
        <v>482</v>
      </c>
      <c r="O783" s="300">
        <v>0.31329690346083783</v>
      </c>
      <c r="P783" s="299">
        <v>1.0599999999999996</v>
      </c>
      <c r="Q783" s="301">
        <v>0.43442622950819648</v>
      </c>
      <c r="R783" s="298">
        <v>6.04</v>
      </c>
      <c r="S783" s="298">
        <v>0</v>
      </c>
      <c r="T783" s="298">
        <v>6.04</v>
      </c>
      <c r="U783" s="298">
        <v>1.17</v>
      </c>
      <c r="V783" s="302" t="s">
        <v>483</v>
      </c>
      <c r="W783" s="303">
        <v>6.04</v>
      </c>
      <c r="X783" s="303">
        <v>6.04</v>
      </c>
      <c r="Y783" s="304">
        <v>7.21</v>
      </c>
      <c r="Z783" s="305">
        <v>1.17</v>
      </c>
      <c r="AA783" s="305">
        <v>0</v>
      </c>
      <c r="AB783" s="305">
        <v>7.21</v>
      </c>
      <c r="AC783" s="303" t="s">
        <v>482</v>
      </c>
      <c r="AD783" s="303" t="s">
        <v>482</v>
      </c>
      <c r="AE783" s="304" t="s">
        <v>482</v>
      </c>
      <c r="AF783" s="305" t="s">
        <v>482</v>
      </c>
      <c r="AG783" s="304" t="s">
        <v>482</v>
      </c>
      <c r="AH783" s="305" t="s">
        <v>482</v>
      </c>
      <c r="AI783" s="303" t="s">
        <v>482</v>
      </c>
      <c r="AJ783" s="303" t="s">
        <v>482</v>
      </c>
      <c r="AK783" s="304" t="s">
        <v>482</v>
      </c>
      <c r="AL783" s="305" t="s">
        <v>482</v>
      </c>
      <c r="AM783" s="304" t="s">
        <v>482</v>
      </c>
      <c r="AN783" s="305" t="s">
        <v>482</v>
      </c>
      <c r="AO783" s="303" t="s">
        <v>482</v>
      </c>
      <c r="AP783" s="303" t="s">
        <v>482</v>
      </c>
      <c r="AQ783" s="304" t="s">
        <v>482</v>
      </c>
      <c r="AR783" s="305" t="s">
        <v>482</v>
      </c>
      <c r="AS783" s="304" t="s">
        <v>482</v>
      </c>
      <c r="AT783" s="305" t="s">
        <v>482</v>
      </c>
      <c r="AU783" s="292"/>
    </row>
    <row r="784" spans="2:47" s="4" customFormat="1" ht="15.75">
      <c r="B784" s="293">
        <v>27</v>
      </c>
      <c r="C784" s="294" t="s">
        <v>513</v>
      </c>
      <c r="D784" s="295" t="s">
        <v>514</v>
      </c>
      <c r="E784" s="296">
        <v>38899</v>
      </c>
      <c r="F784" s="296">
        <v>40908</v>
      </c>
      <c r="G784" s="297">
        <v>42370</v>
      </c>
      <c r="H784" s="298">
        <v>35</v>
      </c>
      <c r="I784" s="298">
        <v>35</v>
      </c>
      <c r="J784" s="298">
        <v>42.7</v>
      </c>
      <c r="K784" s="298">
        <v>10.200000000000003</v>
      </c>
      <c r="L784" s="298">
        <v>42.5</v>
      </c>
      <c r="M784" s="298">
        <v>0.20000000000000284</v>
      </c>
      <c r="N784" s="299">
        <v>4.7058823529412437E-3</v>
      </c>
      <c r="O784" s="300">
        <v>0.22000000000000008</v>
      </c>
      <c r="P784" s="299">
        <v>-24.799999999999997</v>
      </c>
      <c r="Q784" s="301">
        <v>-0.70857142857142852</v>
      </c>
      <c r="R784" s="298">
        <v>42.7</v>
      </c>
      <c r="S784" s="298">
        <v>40.9</v>
      </c>
      <c r="T784" s="298">
        <v>1.8000000000000043</v>
      </c>
      <c r="U784" s="298">
        <v>0</v>
      </c>
      <c r="V784" s="302" t="s">
        <v>499</v>
      </c>
      <c r="W784" s="303" t="s">
        <v>482</v>
      </c>
      <c r="X784" s="303" t="s">
        <v>482</v>
      </c>
      <c r="Y784" s="304" t="s">
        <v>482</v>
      </c>
      <c r="Z784" s="305" t="s">
        <v>482</v>
      </c>
      <c r="AA784" s="305" t="s">
        <v>482</v>
      </c>
      <c r="AB784" s="305" t="s">
        <v>482</v>
      </c>
      <c r="AC784" s="303">
        <v>42.7</v>
      </c>
      <c r="AD784" s="303">
        <v>1.8000000000000043</v>
      </c>
      <c r="AE784" s="304">
        <v>42.7</v>
      </c>
      <c r="AF784" s="305">
        <v>0</v>
      </c>
      <c r="AG784" s="304">
        <v>42.5</v>
      </c>
      <c r="AH784" s="305">
        <v>1.8000000000000043</v>
      </c>
      <c r="AI784" s="303" t="s">
        <v>482</v>
      </c>
      <c r="AJ784" s="303" t="s">
        <v>482</v>
      </c>
      <c r="AK784" s="304" t="s">
        <v>482</v>
      </c>
      <c r="AL784" s="305" t="s">
        <v>482</v>
      </c>
      <c r="AM784" s="304" t="s">
        <v>482</v>
      </c>
      <c r="AN784" s="305" t="s">
        <v>482</v>
      </c>
      <c r="AO784" s="303" t="s">
        <v>482</v>
      </c>
      <c r="AP784" s="303" t="s">
        <v>482</v>
      </c>
      <c r="AQ784" s="304" t="s">
        <v>482</v>
      </c>
      <c r="AR784" s="305" t="s">
        <v>482</v>
      </c>
      <c r="AS784" s="304" t="s">
        <v>482</v>
      </c>
      <c r="AT784" s="305" t="s">
        <v>482</v>
      </c>
      <c r="AU784" s="292"/>
    </row>
    <row r="785" spans="2:47" s="4" customFormat="1" ht="15.75">
      <c r="B785" s="293">
        <v>28</v>
      </c>
      <c r="C785" s="294" t="s">
        <v>513</v>
      </c>
      <c r="D785" s="295" t="s">
        <v>515</v>
      </c>
      <c r="E785" s="296">
        <v>41275</v>
      </c>
      <c r="F785" s="296">
        <v>41821</v>
      </c>
      <c r="G785" s="297">
        <v>42369</v>
      </c>
      <c r="H785" s="298">
        <v>18.8</v>
      </c>
      <c r="I785" s="298">
        <v>15.8</v>
      </c>
      <c r="J785" s="298">
        <v>27.04</v>
      </c>
      <c r="K785" s="298">
        <v>11.68</v>
      </c>
      <c r="L785" s="298">
        <v>37.1</v>
      </c>
      <c r="M785" s="298">
        <v>-10.060000000000002</v>
      </c>
      <c r="N785" s="299">
        <v>-0.27115902964959576</v>
      </c>
      <c r="O785" s="300">
        <v>0.43829787234042544</v>
      </c>
      <c r="P785" s="299">
        <v>-4.120000000000001</v>
      </c>
      <c r="Q785" s="301">
        <v>-0.26075949367088613</v>
      </c>
      <c r="R785" s="298">
        <v>27.04</v>
      </c>
      <c r="S785" s="298">
        <v>25.6</v>
      </c>
      <c r="T785" s="298">
        <v>1.4399999999999977</v>
      </c>
      <c r="U785" s="298">
        <v>0</v>
      </c>
      <c r="V785" s="302" t="s">
        <v>499</v>
      </c>
      <c r="W785" s="303" t="s">
        <v>482</v>
      </c>
      <c r="X785" s="303" t="s">
        <v>482</v>
      </c>
      <c r="Y785" s="304" t="s">
        <v>482</v>
      </c>
      <c r="Z785" s="305" t="s">
        <v>482</v>
      </c>
      <c r="AA785" s="305" t="s">
        <v>482</v>
      </c>
      <c r="AB785" s="305" t="s">
        <v>482</v>
      </c>
      <c r="AC785" s="303">
        <v>27.04</v>
      </c>
      <c r="AD785" s="303">
        <v>1.4399999999999977</v>
      </c>
      <c r="AE785" s="304">
        <v>27.04</v>
      </c>
      <c r="AF785" s="305">
        <v>0</v>
      </c>
      <c r="AG785" s="304">
        <v>37.1</v>
      </c>
      <c r="AH785" s="305">
        <v>1.4399999999999977</v>
      </c>
      <c r="AI785" s="303" t="s">
        <v>482</v>
      </c>
      <c r="AJ785" s="303" t="s">
        <v>482</v>
      </c>
      <c r="AK785" s="304" t="s">
        <v>482</v>
      </c>
      <c r="AL785" s="305" t="s">
        <v>482</v>
      </c>
      <c r="AM785" s="304" t="s">
        <v>482</v>
      </c>
      <c r="AN785" s="305" t="s">
        <v>482</v>
      </c>
      <c r="AO785" s="303" t="s">
        <v>482</v>
      </c>
      <c r="AP785" s="303" t="s">
        <v>482</v>
      </c>
      <c r="AQ785" s="304" t="s">
        <v>482</v>
      </c>
      <c r="AR785" s="305" t="s">
        <v>482</v>
      </c>
      <c r="AS785" s="304" t="s">
        <v>482</v>
      </c>
      <c r="AT785" s="305" t="s">
        <v>482</v>
      </c>
      <c r="AU785" s="292"/>
    </row>
    <row r="786" spans="2:47" s="4" customFormat="1" ht="15.75">
      <c r="B786" s="293">
        <v>29</v>
      </c>
      <c r="C786" s="294" t="s">
        <v>513</v>
      </c>
      <c r="D786" s="295" t="s">
        <v>516</v>
      </c>
      <c r="E786" s="296">
        <v>41552</v>
      </c>
      <c r="F786" s="296">
        <v>43191</v>
      </c>
      <c r="G786" s="297">
        <v>43191</v>
      </c>
      <c r="H786" s="298">
        <v>4.5</v>
      </c>
      <c r="I786" s="298">
        <v>2.2000000000000002</v>
      </c>
      <c r="J786" s="298">
        <v>7.82</v>
      </c>
      <c r="K786" s="298">
        <v>2.91</v>
      </c>
      <c r="L786" s="298" t="s">
        <v>482</v>
      </c>
      <c r="M786" s="298">
        <v>7.82</v>
      </c>
      <c r="N786" s="299" t="s">
        <v>482</v>
      </c>
      <c r="O786" s="300">
        <v>0.73777777777777787</v>
      </c>
      <c r="P786" s="299">
        <v>0.71</v>
      </c>
      <c r="Q786" s="301">
        <v>0.3227272727272727</v>
      </c>
      <c r="R786" s="298">
        <v>4.63</v>
      </c>
      <c r="S786" s="298" t="s">
        <v>482</v>
      </c>
      <c r="T786" s="298">
        <v>4.63</v>
      </c>
      <c r="U786" s="298">
        <v>3.1900000000000004</v>
      </c>
      <c r="V786" s="302" t="s">
        <v>483</v>
      </c>
      <c r="W786" s="303">
        <v>4.63</v>
      </c>
      <c r="X786" s="303">
        <v>4.63</v>
      </c>
      <c r="Y786" s="304">
        <v>7.82</v>
      </c>
      <c r="Z786" s="305">
        <v>3.1900000000000004</v>
      </c>
      <c r="AA786" s="305" t="s">
        <v>482</v>
      </c>
      <c r="AB786" s="305">
        <v>7.82</v>
      </c>
      <c r="AC786" s="303" t="s">
        <v>482</v>
      </c>
      <c r="AD786" s="303" t="s">
        <v>482</v>
      </c>
      <c r="AE786" s="304" t="s">
        <v>482</v>
      </c>
      <c r="AF786" s="305" t="s">
        <v>482</v>
      </c>
      <c r="AG786" s="304" t="s">
        <v>482</v>
      </c>
      <c r="AH786" s="305" t="s">
        <v>482</v>
      </c>
      <c r="AI786" s="303" t="s">
        <v>482</v>
      </c>
      <c r="AJ786" s="303" t="s">
        <v>482</v>
      </c>
      <c r="AK786" s="304" t="s">
        <v>482</v>
      </c>
      <c r="AL786" s="305" t="s">
        <v>482</v>
      </c>
      <c r="AM786" s="304" t="s">
        <v>482</v>
      </c>
      <c r="AN786" s="305" t="s">
        <v>482</v>
      </c>
      <c r="AO786" s="303" t="s">
        <v>482</v>
      </c>
      <c r="AP786" s="303" t="s">
        <v>482</v>
      </c>
      <c r="AQ786" s="304" t="s">
        <v>482</v>
      </c>
      <c r="AR786" s="305" t="s">
        <v>482</v>
      </c>
      <c r="AS786" s="304" t="s">
        <v>482</v>
      </c>
      <c r="AT786" s="305" t="s">
        <v>482</v>
      </c>
      <c r="AU786" s="292"/>
    </row>
    <row r="787" spans="2:47" s="4" customFormat="1" ht="15.75">
      <c r="B787" s="293">
        <v>30</v>
      </c>
      <c r="C787" s="294" t="s">
        <v>513</v>
      </c>
      <c r="D787" s="295" t="s">
        <v>517</v>
      </c>
      <c r="E787" s="296">
        <v>38680</v>
      </c>
      <c r="F787" s="296">
        <v>39447</v>
      </c>
      <c r="G787" s="297">
        <v>42446</v>
      </c>
      <c r="H787" s="298">
        <v>12.15</v>
      </c>
      <c r="I787" s="298">
        <v>4.96</v>
      </c>
      <c r="J787" s="298">
        <v>11.77</v>
      </c>
      <c r="K787" s="298">
        <v>4.6499999999999995</v>
      </c>
      <c r="L787" s="298" t="s">
        <v>482</v>
      </c>
      <c r="M787" s="298">
        <v>11.77</v>
      </c>
      <c r="N787" s="299" t="s">
        <v>482</v>
      </c>
      <c r="O787" s="300">
        <v>-3.1275720164609118E-2</v>
      </c>
      <c r="P787" s="299">
        <v>-0.3100000000000005</v>
      </c>
      <c r="Q787" s="301">
        <v>-6.2500000000000097E-2</v>
      </c>
      <c r="R787" s="298">
        <v>10.31</v>
      </c>
      <c r="S787" s="298" t="s">
        <v>482</v>
      </c>
      <c r="T787" s="298">
        <v>10.31</v>
      </c>
      <c r="U787" s="298">
        <v>1.4599999999999991</v>
      </c>
      <c r="V787" s="302" t="s">
        <v>483</v>
      </c>
      <c r="W787" s="303">
        <v>10.31</v>
      </c>
      <c r="X787" s="303">
        <v>10.31</v>
      </c>
      <c r="Y787" s="304">
        <v>11.77</v>
      </c>
      <c r="Z787" s="305">
        <v>1.4599999999999991</v>
      </c>
      <c r="AA787" s="305" t="s">
        <v>482</v>
      </c>
      <c r="AB787" s="305">
        <v>11.77</v>
      </c>
      <c r="AC787" s="303" t="s">
        <v>482</v>
      </c>
      <c r="AD787" s="303" t="s">
        <v>482</v>
      </c>
      <c r="AE787" s="304" t="s">
        <v>482</v>
      </c>
      <c r="AF787" s="305" t="s">
        <v>482</v>
      </c>
      <c r="AG787" s="304" t="s">
        <v>482</v>
      </c>
      <c r="AH787" s="305" t="s">
        <v>482</v>
      </c>
      <c r="AI787" s="303" t="s">
        <v>482</v>
      </c>
      <c r="AJ787" s="303" t="s">
        <v>482</v>
      </c>
      <c r="AK787" s="304" t="s">
        <v>482</v>
      </c>
      <c r="AL787" s="305" t="s">
        <v>482</v>
      </c>
      <c r="AM787" s="304" t="s">
        <v>482</v>
      </c>
      <c r="AN787" s="305" t="s">
        <v>482</v>
      </c>
      <c r="AO787" s="303" t="s">
        <v>482</v>
      </c>
      <c r="AP787" s="303" t="s">
        <v>482</v>
      </c>
      <c r="AQ787" s="304" t="s">
        <v>482</v>
      </c>
      <c r="AR787" s="305" t="s">
        <v>482</v>
      </c>
      <c r="AS787" s="304" t="s">
        <v>482</v>
      </c>
      <c r="AT787" s="305" t="s">
        <v>482</v>
      </c>
      <c r="AU787" s="292"/>
    </row>
    <row r="788" spans="2:47" s="4" customFormat="1" ht="15.75">
      <c r="B788" s="293">
        <v>31</v>
      </c>
      <c r="C788" s="294" t="s">
        <v>513</v>
      </c>
      <c r="D788" s="295" t="s">
        <v>518</v>
      </c>
      <c r="E788" s="296">
        <v>42019</v>
      </c>
      <c r="F788" s="296">
        <v>42444</v>
      </c>
      <c r="G788" s="297">
        <v>42444</v>
      </c>
      <c r="H788" s="298">
        <v>5.6</v>
      </c>
      <c r="I788" s="298">
        <v>0</v>
      </c>
      <c r="J788" s="298">
        <v>6.83</v>
      </c>
      <c r="K788" s="298">
        <v>1.83</v>
      </c>
      <c r="L788" s="298" t="s">
        <v>482</v>
      </c>
      <c r="M788" s="298">
        <v>6.83</v>
      </c>
      <c r="N788" s="299" t="s">
        <v>482</v>
      </c>
      <c r="O788" s="300">
        <v>0.21964285714285722</v>
      </c>
      <c r="P788" s="299">
        <v>1.83</v>
      </c>
      <c r="Q788" s="301" t="s">
        <v>487</v>
      </c>
      <c r="R788" s="298">
        <v>6.09</v>
      </c>
      <c r="S788" s="298" t="s">
        <v>482</v>
      </c>
      <c r="T788" s="298">
        <v>6.09</v>
      </c>
      <c r="U788" s="298">
        <v>0.74000000000000021</v>
      </c>
      <c r="V788" s="302" t="s">
        <v>483</v>
      </c>
      <c r="W788" s="303">
        <v>6.09</v>
      </c>
      <c r="X788" s="303">
        <v>6.09</v>
      </c>
      <c r="Y788" s="304">
        <v>6.83</v>
      </c>
      <c r="Z788" s="305">
        <v>0.74000000000000021</v>
      </c>
      <c r="AA788" s="305" t="s">
        <v>482</v>
      </c>
      <c r="AB788" s="305">
        <v>6.83</v>
      </c>
      <c r="AC788" s="303" t="s">
        <v>482</v>
      </c>
      <c r="AD788" s="303" t="s">
        <v>482</v>
      </c>
      <c r="AE788" s="304" t="s">
        <v>482</v>
      </c>
      <c r="AF788" s="305" t="s">
        <v>482</v>
      </c>
      <c r="AG788" s="304" t="s">
        <v>482</v>
      </c>
      <c r="AH788" s="305" t="s">
        <v>482</v>
      </c>
      <c r="AI788" s="303" t="s">
        <v>482</v>
      </c>
      <c r="AJ788" s="303" t="s">
        <v>482</v>
      </c>
      <c r="AK788" s="304" t="s">
        <v>482</v>
      </c>
      <c r="AL788" s="305" t="s">
        <v>482</v>
      </c>
      <c r="AM788" s="304" t="s">
        <v>482</v>
      </c>
      <c r="AN788" s="305" t="s">
        <v>482</v>
      </c>
      <c r="AO788" s="303" t="s">
        <v>482</v>
      </c>
      <c r="AP788" s="303" t="s">
        <v>482</v>
      </c>
      <c r="AQ788" s="304" t="s">
        <v>482</v>
      </c>
      <c r="AR788" s="305" t="s">
        <v>482</v>
      </c>
      <c r="AS788" s="304" t="s">
        <v>482</v>
      </c>
      <c r="AT788" s="305" t="s">
        <v>482</v>
      </c>
      <c r="AU788" s="292"/>
    </row>
    <row r="789" spans="2:47" s="4" customFormat="1" ht="15.75">
      <c r="B789" s="293">
        <v>32</v>
      </c>
      <c r="C789" s="294" t="s">
        <v>513</v>
      </c>
      <c r="D789" s="295" t="s">
        <v>519</v>
      </c>
      <c r="E789" s="296">
        <v>42262</v>
      </c>
      <c r="F789" s="296">
        <v>42689</v>
      </c>
      <c r="G789" s="297">
        <v>42689</v>
      </c>
      <c r="H789" s="298">
        <v>5.2</v>
      </c>
      <c r="I789" s="298">
        <v>0</v>
      </c>
      <c r="J789" s="298">
        <v>6.1</v>
      </c>
      <c r="K789" s="298">
        <v>1.7999999999999998</v>
      </c>
      <c r="L789" s="298" t="s">
        <v>482</v>
      </c>
      <c r="M789" s="298">
        <v>6.1</v>
      </c>
      <c r="N789" s="299" t="s">
        <v>482</v>
      </c>
      <c r="O789" s="300">
        <v>0.17307692307692296</v>
      </c>
      <c r="P789" s="299">
        <v>1.7999999999999998</v>
      </c>
      <c r="Q789" s="301" t="s">
        <v>487</v>
      </c>
      <c r="R789" s="298">
        <v>0.7</v>
      </c>
      <c r="S789" s="298" t="s">
        <v>482</v>
      </c>
      <c r="T789" s="298">
        <v>0.7</v>
      </c>
      <c r="U789" s="298">
        <v>5.3999999999999995</v>
      </c>
      <c r="V789" s="302" t="s">
        <v>483</v>
      </c>
      <c r="W789" s="303">
        <v>0.7</v>
      </c>
      <c r="X789" s="303">
        <v>0.7</v>
      </c>
      <c r="Y789" s="304">
        <v>6.1</v>
      </c>
      <c r="Z789" s="305">
        <v>5.3999999999999995</v>
      </c>
      <c r="AA789" s="305" t="s">
        <v>482</v>
      </c>
      <c r="AB789" s="305">
        <v>6.1</v>
      </c>
      <c r="AC789" s="303" t="s">
        <v>482</v>
      </c>
      <c r="AD789" s="303" t="s">
        <v>482</v>
      </c>
      <c r="AE789" s="304" t="s">
        <v>482</v>
      </c>
      <c r="AF789" s="305" t="s">
        <v>482</v>
      </c>
      <c r="AG789" s="304" t="s">
        <v>482</v>
      </c>
      <c r="AH789" s="305" t="s">
        <v>482</v>
      </c>
      <c r="AI789" s="303" t="s">
        <v>482</v>
      </c>
      <c r="AJ789" s="303" t="s">
        <v>482</v>
      </c>
      <c r="AK789" s="304" t="s">
        <v>482</v>
      </c>
      <c r="AL789" s="305" t="s">
        <v>482</v>
      </c>
      <c r="AM789" s="304" t="s">
        <v>482</v>
      </c>
      <c r="AN789" s="305" t="s">
        <v>482</v>
      </c>
      <c r="AO789" s="303" t="s">
        <v>482</v>
      </c>
      <c r="AP789" s="303" t="s">
        <v>482</v>
      </c>
      <c r="AQ789" s="304" t="s">
        <v>482</v>
      </c>
      <c r="AR789" s="305" t="s">
        <v>482</v>
      </c>
      <c r="AS789" s="304" t="s">
        <v>482</v>
      </c>
      <c r="AT789" s="305" t="s">
        <v>482</v>
      </c>
      <c r="AU789" s="292"/>
    </row>
    <row r="790" spans="2:47" s="4" customFormat="1" ht="15.75">
      <c r="B790" s="293">
        <v>33</v>
      </c>
      <c r="C790" s="294" t="s">
        <v>513</v>
      </c>
      <c r="D790" s="295" t="s">
        <v>520</v>
      </c>
      <c r="E790" s="296">
        <v>41746</v>
      </c>
      <c r="F790" s="296">
        <v>42552</v>
      </c>
      <c r="G790" s="297">
        <v>42917</v>
      </c>
      <c r="H790" s="298">
        <v>0</v>
      </c>
      <c r="I790" s="298" t="s">
        <v>482</v>
      </c>
      <c r="J790" s="298">
        <v>0</v>
      </c>
      <c r="K790" s="298" t="s">
        <v>482</v>
      </c>
      <c r="L790" s="298">
        <v>0</v>
      </c>
      <c r="M790" s="298">
        <v>0</v>
      </c>
      <c r="N790" s="299" t="s">
        <v>482</v>
      </c>
      <c r="O790" s="300" t="e">
        <v>#N/A</v>
      </c>
      <c r="P790" s="299" t="s">
        <v>487</v>
      </c>
      <c r="Q790" s="301" t="s">
        <v>487</v>
      </c>
      <c r="R790" s="298">
        <v>0</v>
      </c>
      <c r="S790" s="298">
        <v>0</v>
      </c>
      <c r="T790" s="298">
        <v>0</v>
      </c>
      <c r="U790" s="298">
        <v>0</v>
      </c>
      <c r="V790" s="302" t="s">
        <v>483</v>
      </c>
      <c r="W790" s="303">
        <v>0</v>
      </c>
      <c r="X790" s="303">
        <v>0</v>
      </c>
      <c r="Y790" s="304">
        <v>0</v>
      </c>
      <c r="Z790" s="305">
        <v>0</v>
      </c>
      <c r="AA790" s="305">
        <v>0</v>
      </c>
      <c r="AB790" s="305">
        <v>0</v>
      </c>
      <c r="AC790" s="303" t="s">
        <v>482</v>
      </c>
      <c r="AD790" s="303" t="s">
        <v>482</v>
      </c>
      <c r="AE790" s="304" t="s">
        <v>482</v>
      </c>
      <c r="AF790" s="305" t="s">
        <v>482</v>
      </c>
      <c r="AG790" s="304" t="s">
        <v>482</v>
      </c>
      <c r="AH790" s="305" t="s">
        <v>482</v>
      </c>
      <c r="AI790" s="303" t="s">
        <v>482</v>
      </c>
      <c r="AJ790" s="303" t="s">
        <v>482</v>
      </c>
      <c r="AK790" s="304" t="s">
        <v>482</v>
      </c>
      <c r="AL790" s="305" t="s">
        <v>482</v>
      </c>
      <c r="AM790" s="304" t="s">
        <v>482</v>
      </c>
      <c r="AN790" s="305" t="s">
        <v>482</v>
      </c>
      <c r="AO790" s="303" t="s">
        <v>482</v>
      </c>
      <c r="AP790" s="303" t="s">
        <v>482</v>
      </c>
      <c r="AQ790" s="304" t="s">
        <v>482</v>
      </c>
      <c r="AR790" s="305" t="s">
        <v>482</v>
      </c>
      <c r="AS790" s="304" t="s">
        <v>482</v>
      </c>
      <c r="AT790" s="305" t="s">
        <v>482</v>
      </c>
      <c r="AU790" s="292"/>
    </row>
    <row r="791" spans="2:47" s="4" customFormat="1" ht="15.75">
      <c r="B791" s="293">
        <v>34</v>
      </c>
      <c r="C791" s="294" t="s">
        <v>513</v>
      </c>
      <c r="D791" s="295" t="s">
        <v>521</v>
      </c>
      <c r="E791" s="296">
        <v>40984</v>
      </c>
      <c r="F791" s="296">
        <v>42369</v>
      </c>
      <c r="G791" s="297">
        <v>42369</v>
      </c>
      <c r="H791" s="298">
        <v>8.23</v>
      </c>
      <c r="I791" s="298">
        <v>5.48</v>
      </c>
      <c r="J791" s="298">
        <v>21.47</v>
      </c>
      <c r="K791" s="298">
        <v>9.4999999999999982</v>
      </c>
      <c r="L791" s="298">
        <v>27.5</v>
      </c>
      <c r="M791" s="298">
        <v>-6.0300000000000011</v>
      </c>
      <c r="N791" s="299">
        <v>-0.21927272727272731</v>
      </c>
      <c r="O791" s="300">
        <v>1.6087484811664639</v>
      </c>
      <c r="P791" s="299">
        <v>4.0199999999999978</v>
      </c>
      <c r="Q791" s="301">
        <v>0.73357664233576592</v>
      </c>
      <c r="R791" s="298">
        <v>21.47</v>
      </c>
      <c r="S791" s="298">
        <v>0</v>
      </c>
      <c r="T791" s="298">
        <v>21.47</v>
      </c>
      <c r="U791" s="298">
        <v>0</v>
      </c>
      <c r="V791" s="302" t="s">
        <v>499</v>
      </c>
      <c r="W791" s="303" t="s">
        <v>482</v>
      </c>
      <c r="X791" s="303" t="s">
        <v>482</v>
      </c>
      <c r="Y791" s="304" t="s">
        <v>482</v>
      </c>
      <c r="Z791" s="305" t="s">
        <v>482</v>
      </c>
      <c r="AA791" s="305" t="s">
        <v>482</v>
      </c>
      <c r="AB791" s="305" t="s">
        <v>482</v>
      </c>
      <c r="AC791" s="303">
        <v>21.47</v>
      </c>
      <c r="AD791" s="303">
        <v>21.47</v>
      </c>
      <c r="AE791" s="304">
        <v>21.47</v>
      </c>
      <c r="AF791" s="305">
        <v>0</v>
      </c>
      <c r="AG791" s="304">
        <v>27.5</v>
      </c>
      <c r="AH791" s="305">
        <v>21.47</v>
      </c>
      <c r="AI791" s="303" t="s">
        <v>482</v>
      </c>
      <c r="AJ791" s="303" t="s">
        <v>482</v>
      </c>
      <c r="AK791" s="304" t="s">
        <v>482</v>
      </c>
      <c r="AL791" s="305" t="s">
        <v>482</v>
      </c>
      <c r="AM791" s="304" t="s">
        <v>482</v>
      </c>
      <c r="AN791" s="305" t="s">
        <v>482</v>
      </c>
      <c r="AO791" s="303" t="s">
        <v>482</v>
      </c>
      <c r="AP791" s="303" t="s">
        <v>482</v>
      </c>
      <c r="AQ791" s="304" t="s">
        <v>482</v>
      </c>
      <c r="AR791" s="305" t="s">
        <v>482</v>
      </c>
      <c r="AS791" s="304" t="s">
        <v>482</v>
      </c>
      <c r="AT791" s="305" t="s">
        <v>482</v>
      </c>
      <c r="AU791" s="292"/>
    </row>
    <row r="792" spans="2:47" s="4" customFormat="1" ht="15.75">
      <c r="B792" s="293">
        <v>35</v>
      </c>
      <c r="C792" s="294" t="s">
        <v>513</v>
      </c>
      <c r="D792" s="295" t="s">
        <v>522</v>
      </c>
      <c r="E792" s="296">
        <v>41426</v>
      </c>
      <c r="F792" s="296">
        <v>42156</v>
      </c>
      <c r="G792" s="297">
        <v>42735</v>
      </c>
      <c r="H792" s="298">
        <v>8.59</v>
      </c>
      <c r="I792" s="298">
        <v>3.3</v>
      </c>
      <c r="J792" s="298">
        <v>17.07</v>
      </c>
      <c r="K792" s="298">
        <v>7.1099999999999994</v>
      </c>
      <c r="L792" s="298">
        <v>13.81</v>
      </c>
      <c r="M792" s="298">
        <v>3.26</v>
      </c>
      <c r="N792" s="299">
        <v>0.23606082548877622</v>
      </c>
      <c r="O792" s="300">
        <v>0.98719441210710135</v>
      </c>
      <c r="P792" s="299">
        <v>3.8099999999999996</v>
      </c>
      <c r="Q792" s="301">
        <v>1.1545454545454545</v>
      </c>
      <c r="R792" s="298">
        <v>16.91</v>
      </c>
      <c r="S792" s="298">
        <v>10.53</v>
      </c>
      <c r="T792" s="298">
        <v>6.3800000000000008</v>
      </c>
      <c r="U792" s="298">
        <v>0.16000000000000014</v>
      </c>
      <c r="V792" s="302" t="s">
        <v>485</v>
      </c>
      <c r="W792" s="303" t="s">
        <v>482</v>
      </c>
      <c r="X792" s="303" t="s">
        <v>482</v>
      </c>
      <c r="Y792" s="304" t="s">
        <v>482</v>
      </c>
      <c r="Z792" s="305" t="s">
        <v>482</v>
      </c>
      <c r="AA792" s="305" t="s">
        <v>482</v>
      </c>
      <c r="AB792" s="305" t="s">
        <v>482</v>
      </c>
      <c r="AC792" s="303" t="s">
        <v>482</v>
      </c>
      <c r="AD792" s="303" t="s">
        <v>482</v>
      </c>
      <c r="AE792" s="304" t="s">
        <v>482</v>
      </c>
      <c r="AF792" s="305" t="s">
        <v>482</v>
      </c>
      <c r="AG792" s="304" t="s">
        <v>482</v>
      </c>
      <c r="AH792" s="305" t="s">
        <v>482</v>
      </c>
      <c r="AI792" s="303" t="s">
        <v>482</v>
      </c>
      <c r="AJ792" s="303" t="s">
        <v>482</v>
      </c>
      <c r="AK792" s="304" t="s">
        <v>482</v>
      </c>
      <c r="AL792" s="305" t="s">
        <v>482</v>
      </c>
      <c r="AM792" s="304" t="s">
        <v>482</v>
      </c>
      <c r="AN792" s="305" t="s">
        <v>482</v>
      </c>
      <c r="AO792" s="303">
        <v>16.91</v>
      </c>
      <c r="AP792" s="303">
        <v>6.3800000000000008</v>
      </c>
      <c r="AQ792" s="304">
        <v>17.07</v>
      </c>
      <c r="AR792" s="305">
        <v>0.16000000000000014</v>
      </c>
      <c r="AS792" s="304">
        <v>13.81</v>
      </c>
      <c r="AT792" s="305">
        <v>3.26</v>
      </c>
      <c r="AU792" s="292"/>
    </row>
    <row r="793" spans="2:47" s="4" customFormat="1" ht="15.75">
      <c r="B793" s="293">
        <v>36</v>
      </c>
      <c r="C793" s="294" t="s">
        <v>513</v>
      </c>
      <c r="D793" s="295" t="s">
        <v>523</v>
      </c>
      <c r="E793" s="296">
        <v>42005</v>
      </c>
      <c r="F793" s="296">
        <v>43100</v>
      </c>
      <c r="G793" s="297">
        <v>43100</v>
      </c>
      <c r="H793" s="298">
        <v>6.47</v>
      </c>
      <c r="I793" s="298">
        <v>2.33</v>
      </c>
      <c r="J793" s="298">
        <v>6.47</v>
      </c>
      <c r="K793" s="298">
        <v>2.33</v>
      </c>
      <c r="L793" s="298" t="s">
        <v>482</v>
      </c>
      <c r="M793" s="298">
        <v>6.47</v>
      </c>
      <c r="N793" s="299" t="s">
        <v>482</v>
      </c>
      <c r="O793" s="300">
        <v>0</v>
      </c>
      <c r="P793" s="299">
        <v>0</v>
      </c>
      <c r="Q793" s="301">
        <v>0</v>
      </c>
      <c r="R793" s="298">
        <v>1.71</v>
      </c>
      <c r="S793" s="298" t="s">
        <v>482</v>
      </c>
      <c r="T793" s="298">
        <v>1.71</v>
      </c>
      <c r="U793" s="298">
        <v>4.76</v>
      </c>
      <c r="V793" s="302" t="s">
        <v>483</v>
      </c>
      <c r="W793" s="303">
        <v>1.71</v>
      </c>
      <c r="X793" s="303">
        <v>1.71</v>
      </c>
      <c r="Y793" s="304">
        <v>6.47</v>
      </c>
      <c r="Z793" s="305">
        <v>4.76</v>
      </c>
      <c r="AA793" s="305" t="s">
        <v>482</v>
      </c>
      <c r="AB793" s="305">
        <v>6.47</v>
      </c>
      <c r="AC793" s="303" t="s">
        <v>482</v>
      </c>
      <c r="AD793" s="303" t="s">
        <v>482</v>
      </c>
      <c r="AE793" s="304" t="s">
        <v>482</v>
      </c>
      <c r="AF793" s="305" t="s">
        <v>482</v>
      </c>
      <c r="AG793" s="304" t="s">
        <v>482</v>
      </c>
      <c r="AH793" s="305" t="s">
        <v>482</v>
      </c>
      <c r="AI793" s="303" t="s">
        <v>482</v>
      </c>
      <c r="AJ793" s="303" t="s">
        <v>482</v>
      </c>
      <c r="AK793" s="304" t="s">
        <v>482</v>
      </c>
      <c r="AL793" s="305" t="s">
        <v>482</v>
      </c>
      <c r="AM793" s="304" t="s">
        <v>482</v>
      </c>
      <c r="AN793" s="305" t="s">
        <v>482</v>
      </c>
      <c r="AO793" s="303" t="s">
        <v>482</v>
      </c>
      <c r="AP793" s="303" t="s">
        <v>482</v>
      </c>
      <c r="AQ793" s="304" t="s">
        <v>482</v>
      </c>
      <c r="AR793" s="305" t="s">
        <v>482</v>
      </c>
      <c r="AS793" s="304" t="s">
        <v>482</v>
      </c>
      <c r="AT793" s="305" t="s">
        <v>482</v>
      </c>
      <c r="AU793" s="292"/>
    </row>
    <row r="794" spans="2:47" s="4" customFormat="1" ht="15.75">
      <c r="B794" s="293">
        <v>37</v>
      </c>
      <c r="C794" s="294" t="s">
        <v>513</v>
      </c>
      <c r="D794" s="295" t="s">
        <v>524</v>
      </c>
      <c r="E794" s="296">
        <v>41402</v>
      </c>
      <c r="F794" s="296">
        <v>42094</v>
      </c>
      <c r="G794" s="297">
        <v>42460</v>
      </c>
      <c r="H794" s="298">
        <v>18.61</v>
      </c>
      <c r="I794" s="298">
        <v>3.1399999999999988</v>
      </c>
      <c r="J794" s="298">
        <v>29.18</v>
      </c>
      <c r="K794" s="298">
        <v>7.1099999999999994</v>
      </c>
      <c r="L794" s="298">
        <v>26.66</v>
      </c>
      <c r="M794" s="298">
        <v>2.5199999999999996</v>
      </c>
      <c r="N794" s="299">
        <v>9.4523630907726919E-2</v>
      </c>
      <c r="O794" s="300">
        <v>0.56797420741536808</v>
      </c>
      <c r="P794" s="299">
        <v>3.9700000000000006</v>
      </c>
      <c r="Q794" s="301">
        <v>1.2643312101910835</v>
      </c>
      <c r="R794" s="298">
        <v>29.18</v>
      </c>
      <c r="S794" s="298">
        <v>22.16</v>
      </c>
      <c r="T794" s="298">
        <v>7.02</v>
      </c>
      <c r="U794" s="298">
        <v>0</v>
      </c>
      <c r="V794" s="302" t="s">
        <v>485</v>
      </c>
      <c r="W794" s="303" t="s">
        <v>482</v>
      </c>
      <c r="X794" s="303" t="s">
        <v>482</v>
      </c>
      <c r="Y794" s="304" t="s">
        <v>482</v>
      </c>
      <c r="Z794" s="305" t="s">
        <v>482</v>
      </c>
      <c r="AA794" s="305" t="s">
        <v>482</v>
      </c>
      <c r="AB794" s="305" t="s">
        <v>482</v>
      </c>
      <c r="AC794" s="303" t="s">
        <v>482</v>
      </c>
      <c r="AD794" s="303" t="s">
        <v>482</v>
      </c>
      <c r="AE794" s="304" t="s">
        <v>482</v>
      </c>
      <c r="AF794" s="305" t="s">
        <v>482</v>
      </c>
      <c r="AG794" s="304" t="s">
        <v>482</v>
      </c>
      <c r="AH794" s="305" t="s">
        <v>482</v>
      </c>
      <c r="AI794" s="303" t="s">
        <v>482</v>
      </c>
      <c r="AJ794" s="303" t="s">
        <v>482</v>
      </c>
      <c r="AK794" s="304" t="s">
        <v>482</v>
      </c>
      <c r="AL794" s="305" t="s">
        <v>482</v>
      </c>
      <c r="AM794" s="304" t="s">
        <v>482</v>
      </c>
      <c r="AN794" s="305" t="s">
        <v>482</v>
      </c>
      <c r="AO794" s="303">
        <v>29.18</v>
      </c>
      <c r="AP794" s="303">
        <v>7.02</v>
      </c>
      <c r="AQ794" s="304">
        <v>29.18</v>
      </c>
      <c r="AR794" s="305">
        <v>0</v>
      </c>
      <c r="AS794" s="304">
        <v>26.66</v>
      </c>
      <c r="AT794" s="305">
        <v>2.5199999999999996</v>
      </c>
      <c r="AU794" s="292"/>
    </row>
    <row r="795" spans="2:47" s="4" customFormat="1" ht="15.75">
      <c r="B795" s="293">
        <v>38</v>
      </c>
      <c r="C795" s="294" t="s">
        <v>513</v>
      </c>
      <c r="D795" s="295" t="s">
        <v>525</v>
      </c>
      <c r="E795" s="296">
        <v>41988</v>
      </c>
      <c r="F795" s="296">
        <v>43100</v>
      </c>
      <c r="G795" s="297">
        <v>43100</v>
      </c>
      <c r="H795" s="298">
        <v>105</v>
      </c>
      <c r="I795" s="298">
        <v>86.66</v>
      </c>
      <c r="J795" s="298">
        <v>105</v>
      </c>
      <c r="K795" s="298">
        <v>86.66</v>
      </c>
      <c r="L795" s="298">
        <v>105</v>
      </c>
      <c r="M795" s="298">
        <v>0</v>
      </c>
      <c r="N795" s="299">
        <v>0</v>
      </c>
      <c r="O795" s="300">
        <v>0</v>
      </c>
      <c r="P795" s="299">
        <v>0</v>
      </c>
      <c r="Q795" s="301">
        <v>0</v>
      </c>
      <c r="R795" s="298">
        <v>28.66</v>
      </c>
      <c r="S795" s="298">
        <v>0</v>
      </c>
      <c r="T795" s="298">
        <v>28.66</v>
      </c>
      <c r="U795" s="298">
        <v>76.34</v>
      </c>
      <c r="V795" s="302" t="s">
        <v>485</v>
      </c>
      <c r="W795" s="303" t="s">
        <v>482</v>
      </c>
      <c r="X795" s="303" t="s">
        <v>482</v>
      </c>
      <c r="Y795" s="304" t="s">
        <v>482</v>
      </c>
      <c r="Z795" s="305" t="s">
        <v>482</v>
      </c>
      <c r="AA795" s="305" t="s">
        <v>482</v>
      </c>
      <c r="AB795" s="305" t="s">
        <v>482</v>
      </c>
      <c r="AC795" s="303" t="s">
        <v>482</v>
      </c>
      <c r="AD795" s="303" t="s">
        <v>482</v>
      </c>
      <c r="AE795" s="304" t="s">
        <v>482</v>
      </c>
      <c r="AF795" s="305" t="s">
        <v>482</v>
      </c>
      <c r="AG795" s="304" t="s">
        <v>482</v>
      </c>
      <c r="AH795" s="305" t="s">
        <v>482</v>
      </c>
      <c r="AI795" s="303" t="s">
        <v>482</v>
      </c>
      <c r="AJ795" s="303" t="s">
        <v>482</v>
      </c>
      <c r="AK795" s="304" t="s">
        <v>482</v>
      </c>
      <c r="AL795" s="305" t="s">
        <v>482</v>
      </c>
      <c r="AM795" s="304" t="s">
        <v>482</v>
      </c>
      <c r="AN795" s="305" t="s">
        <v>482</v>
      </c>
      <c r="AO795" s="303">
        <v>28.66</v>
      </c>
      <c r="AP795" s="303">
        <v>28.66</v>
      </c>
      <c r="AQ795" s="304">
        <v>105</v>
      </c>
      <c r="AR795" s="305">
        <v>76.34</v>
      </c>
      <c r="AS795" s="304">
        <v>105</v>
      </c>
      <c r="AT795" s="305">
        <v>0</v>
      </c>
      <c r="AU795" s="292"/>
    </row>
    <row r="796" spans="2:47" s="4" customFormat="1" ht="15.75">
      <c r="B796" s="293">
        <v>39</v>
      </c>
      <c r="C796" s="294" t="s">
        <v>513</v>
      </c>
      <c r="D796" s="295" t="s">
        <v>526</v>
      </c>
      <c r="E796" s="296">
        <v>41600</v>
      </c>
      <c r="F796" s="296">
        <v>41729</v>
      </c>
      <c r="G796" s="297">
        <v>43100</v>
      </c>
      <c r="H796" s="298">
        <v>0</v>
      </c>
      <c r="I796" s="298" t="s">
        <v>482</v>
      </c>
      <c r="J796" s="298">
        <v>0</v>
      </c>
      <c r="K796" s="298" t="s">
        <v>482</v>
      </c>
      <c r="L796" s="298" t="s">
        <v>482</v>
      </c>
      <c r="M796" s="298">
        <v>0</v>
      </c>
      <c r="N796" s="299" t="s">
        <v>482</v>
      </c>
      <c r="O796" s="300" t="e">
        <v>#N/A</v>
      </c>
      <c r="P796" s="299" t="s">
        <v>487</v>
      </c>
      <c r="Q796" s="301" t="s">
        <v>487</v>
      </c>
      <c r="R796" s="298">
        <v>0</v>
      </c>
      <c r="S796" s="298" t="s">
        <v>482</v>
      </c>
      <c r="T796" s="298">
        <v>0</v>
      </c>
      <c r="U796" s="298">
        <v>0</v>
      </c>
      <c r="V796" s="302" t="s">
        <v>483</v>
      </c>
      <c r="W796" s="303">
        <v>0</v>
      </c>
      <c r="X796" s="303">
        <v>0</v>
      </c>
      <c r="Y796" s="304">
        <v>0</v>
      </c>
      <c r="Z796" s="305">
        <v>0</v>
      </c>
      <c r="AA796" s="305" t="s">
        <v>482</v>
      </c>
      <c r="AB796" s="305">
        <v>0</v>
      </c>
      <c r="AC796" s="303" t="s">
        <v>482</v>
      </c>
      <c r="AD796" s="303" t="s">
        <v>482</v>
      </c>
      <c r="AE796" s="304" t="s">
        <v>482</v>
      </c>
      <c r="AF796" s="305" t="s">
        <v>482</v>
      </c>
      <c r="AG796" s="304" t="s">
        <v>482</v>
      </c>
      <c r="AH796" s="305" t="s">
        <v>482</v>
      </c>
      <c r="AI796" s="303" t="s">
        <v>482</v>
      </c>
      <c r="AJ796" s="303" t="s">
        <v>482</v>
      </c>
      <c r="AK796" s="304" t="s">
        <v>482</v>
      </c>
      <c r="AL796" s="305" t="s">
        <v>482</v>
      </c>
      <c r="AM796" s="304" t="s">
        <v>482</v>
      </c>
      <c r="AN796" s="305" t="s">
        <v>482</v>
      </c>
      <c r="AO796" s="303" t="s">
        <v>482</v>
      </c>
      <c r="AP796" s="303" t="s">
        <v>482</v>
      </c>
      <c r="AQ796" s="304" t="s">
        <v>482</v>
      </c>
      <c r="AR796" s="305" t="s">
        <v>482</v>
      </c>
      <c r="AS796" s="304" t="s">
        <v>482</v>
      </c>
      <c r="AT796" s="305" t="s">
        <v>482</v>
      </c>
      <c r="AU796" s="292"/>
    </row>
    <row r="797" spans="2:47" s="4" customFormat="1" ht="15.75">
      <c r="B797" s="293">
        <v>40</v>
      </c>
      <c r="C797" s="294" t="s">
        <v>513</v>
      </c>
      <c r="D797" s="295" t="s">
        <v>527</v>
      </c>
      <c r="E797" s="296">
        <v>41760</v>
      </c>
      <c r="F797" s="296">
        <v>42614</v>
      </c>
      <c r="G797" s="297">
        <v>42614</v>
      </c>
      <c r="H797" s="298">
        <v>0</v>
      </c>
      <c r="I797" s="298" t="s">
        <v>482</v>
      </c>
      <c r="J797" s="298">
        <v>0</v>
      </c>
      <c r="K797" s="298" t="s">
        <v>482</v>
      </c>
      <c r="L797" s="298">
        <v>0</v>
      </c>
      <c r="M797" s="298">
        <v>0</v>
      </c>
      <c r="N797" s="299" t="s">
        <v>482</v>
      </c>
      <c r="O797" s="300" t="e">
        <v>#N/A</v>
      </c>
      <c r="P797" s="299" t="s">
        <v>487</v>
      </c>
      <c r="Q797" s="301" t="s">
        <v>487</v>
      </c>
      <c r="R797" s="298">
        <v>0</v>
      </c>
      <c r="S797" s="298">
        <v>0</v>
      </c>
      <c r="T797" s="298">
        <v>0</v>
      </c>
      <c r="U797" s="298">
        <v>0</v>
      </c>
      <c r="V797" s="302" t="s">
        <v>483</v>
      </c>
      <c r="W797" s="303">
        <v>0</v>
      </c>
      <c r="X797" s="303">
        <v>0</v>
      </c>
      <c r="Y797" s="304">
        <v>0</v>
      </c>
      <c r="Z797" s="305">
        <v>0</v>
      </c>
      <c r="AA797" s="305">
        <v>0</v>
      </c>
      <c r="AB797" s="305">
        <v>0</v>
      </c>
      <c r="AC797" s="303" t="s">
        <v>482</v>
      </c>
      <c r="AD797" s="303" t="s">
        <v>482</v>
      </c>
      <c r="AE797" s="304" t="s">
        <v>482</v>
      </c>
      <c r="AF797" s="305" t="s">
        <v>482</v>
      </c>
      <c r="AG797" s="304" t="s">
        <v>482</v>
      </c>
      <c r="AH797" s="305" t="s">
        <v>482</v>
      </c>
      <c r="AI797" s="303" t="s">
        <v>482</v>
      </c>
      <c r="AJ797" s="303" t="s">
        <v>482</v>
      </c>
      <c r="AK797" s="304" t="s">
        <v>482</v>
      </c>
      <c r="AL797" s="305" t="s">
        <v>482</v>
      </c>
      <c r="AM797" s="304" t="s">
        <v>482</v>
      </c>
      <c r="AN797" s="305" t="s">
        <v>482</v>
      </c>
      <c r="AO797" s="303" t="s">
        <v>482</v>
      </c>
      <c r="AP797" s="303" t="s">
        <v>482</v>
      </c>
      <c r="AQ797" s="304" t="s">
        <v>482</v>
      </c>
      <c r="AR797" s="305" t="s">
        <v>482</v>
      </c>
      <c r="AS797" s="304" t="s">
        <v>482</v>
      </c>
      <c r="AT797" s="305" t="s">
        <v>482</v>
      </c>
      <c r="AU797" s="292"/>
    </row>
    <row r="798" spans="2:47" s="4" customFormat="1" ht="15.75">
      <c r="B798" s="293">
        <v>41</v>
      </c>
      <c r="C798" s="294" t="s">
        <v>513</v>
      </c>
      <c r="D798" s="295" t="s">
        <v>528</v>
      </c>
      <c r="E798" s="296">
        <v>42005</v>
      </c>
      <c r="F798" s="296">
        <v>43100</v>
      </c>
      <c r="G798" s="297">
        <v>43100</v>
      </c>
      <c r="H798" s="298">
        <v>0</v>
      </c>
      <c r="I798" s="298" t="s">
        <v>482</v>
      </c>
      <c r="J798" s="298">
        <v>0</v>
      </c>
      <c r="K798" s="298" t="s">
        <v>482</v>
      </c>
      <c r="L798" s="298" t="s">
        <v>482</v>
      </c>
      <c r="M798" s="298">
        <v>0</v>
      </c>
      <c r="N798" s="299" t="s">
        <v>482</v>
      </c>
      <c r="O798" s="300" t="e">
        <v>#N/A</v>
      </c>
      <c r="P798" s="299" t="s">
        <v>487</v>
      </c>
      <c r="Q798" s="301" t="s">
        <v>487</v>
      </c>
      <c r="R798" s="298">
        <v>0</v>
      </c>
      <c r="S798" s="298" t="s">
        <v>482</v>
      </c>
      <c r="T798" s="298">
        <v>0</v>
      </c>
      <c r="U798" s="298">
        <v>0</v>
      </c>
      <c r="V798" s="302" t="s">
        <v>483</v>
      </c>
      <c r="W798" s="303">
        <v>0</v>
      </c>
      <c r="X798" s="303">
        <v>0</v>
      </c>
      <c r="Y798" s="304">
        <v>0</v>
      </c>
      <c r="Z798" s="305">
        <v>0</v>
      </c>
      <c r="AA798" s="305" t="s">
        <v>482</v>
      </c>
      <c r="AB798" s="305">
        <v>0</v>
      </c>
      <c r="AC798" s="303" t="s">
        <v>482</v>
      </c>
      <c r="AD798" s="303" t="s">
        <v>482</v>
      </c>
      <c r="AE798" s="304" t="s">
        <v>482</v>
      </c>
      <c r="AF798" s="305" t="s">
        <v>482</v>
      </c>
      <c r="AG798" s="304" t="s">
        <v>482</v>
      </c>
      <c r="AH798" s="305" t="s">
        <v>482</v>
      </c>
      <c r="AI798" s="303" t="s">
        <v>482</v>
      </c>
      <c r="AJ798" s="303" t="s">
        <v>482</v>
      </c>
      <c r="AK798" s="304" t="s">
        <v>482</v>
      </c>
      <c r="AL798" s="305" t="s">
        <v>482</v>
      </c>
      <c r="AM798" s="304" t="s">
        <v>482</v>
      </c>
      <c r="AN798" s="305" t="s">
        <v>482</v>
      </c>
      <c r="AO798" s="303" t="s">
        <v>482</v>
      </c>
      <c r="AP798" s="303" t="s">
        <v>482</v>
      </c>
      <c r="AQ798" s="304" t="s">
        <v>482</v>
      </c>
      <c r="AR798" s="305" t="s">
        <v>482</v>
      </c>
      <c r="AS798" s="304" t="s">
        <v>482</v>
      </c>
      <c r="AT798" s="305" t="s">
        <v>482</v>
      </c>
      <c r="AU798" s="292"/>
    </row>
    <row r="799" spans="2:47" s="4" customFormat="1" ht="15.75">
      <c r="B799" s="293">
        <v>42</v>
      </c>
      <c r="C799" s="294" t="s">
        <v>513</v>
      </c>
      <c r="D799" s="295" t="s">
        <v>529</v>
      </c>
      <c r="E799" s="296">
        <v>41821</v>
      </c>
      <c r="F799" s="296">
        <v>44196</v>
      </c>
      <c r="G799" s="297">
        <v>44196</v>
      </c>
      <c r="H799" s="298">
        <v>26</v>
      </c>
      <c r="I799" s="298">
        <v>8</v>
      </c>
      <c r="J799" s="298">
        <v>34.270000000000003</v>
      </c>
      <c r="K799" s="298">
        <v>17.720000000000002</v>
      </c>
      <c r="L799" s="298">
        <v>0</v>
      </c>
      <c r="M799" s="298">
        <v>34.270000000000003</v>
      </c>
      <c r="N799" s="299" t="s">
        <v>482</v>
      </c>
      <c r="O799" s="300">
        <v>0.3180769230769232</v>
      </c>
      <c r="P799" s="299">
        <v>9.7200000000000024</v>
      </c>
      <c r="Q799" s="301">
        <v>1.2150000000000003</v>
      </c>
      <c r="R799" s="298">
        <v>0</v>
      </c>
      <c r="S799" s="298">
        <v>0</v>
      </c>
      <c r="T799" s="298">
        <v>0</v>
      </c>
      <c r="U799" s="298">
        <v>34.270000000000003</v>
      </c>
      <c r="V799" s="302" t="s">
        <v>483</v>
      </c>
      <c r="W799" s="303">
        <v>0</v>
      </c>
      <c r="X799" s="303">
        <v>0</v>
      </c>
      <c r="Y799" s="304">
        <v>34.270000000000003</v>
      </c>
      <c r="Z799" s="305">
        <v>34.270000000000003</v>
      </c>
      <c r="AA799" s="305">
        <v>0</v>
      </c>
      <c r="AB799" s="305">
        <v>34.270000000000003</v>
      </c>
      <c r="AC799" s="303" t="s">
        <v>482</v>
      </c>
      <c r="AD799" s="303" t="s">
        <v>482</v>
      </c>
      <c r="AE799" s="304" t="s">
        <v>482</v>
      </c>
      <c r="AF799" s="305" t="s">
        <v>482</v>
      </c>
      <c r="AG799" s="304" t="s">
        <v>482</v>
      </c>
      <c r="AH799" s="305" t="s">
        <v>482</v>
      </c>
      <c r="AI799" s="303" t="s">
        <v>482</v>
      </c>
      <c r="AJ799" s="303" t="s">
        <v>482</v>
      </c>
      <c r="AK799" s="304" t="s">
        <v>482</v>
      </c>
      <c r="AL799" s="305" t="s">
        <v>482</v>
      </c>
      <c r="AM799" s="304" t="s">
        <v>482</v>
      </c>
      <c r="AN799" s="305" t="s">
        <v>482</v>
      </c>
      <c r="AO799" s="303" t="s">
        <v>482</v>
      </c>
      <c r="AP799" s="303" t="s">
        <v>482</v>
      </c>
      <c r="AQ799" s="304" t="s">
        <v>482</v>
      </c>
      <c r="AR799" s="305" t="s">
        <v>482</v>
      </c>
      <c r="AS799" s="304" t="s">
        <v>482</v>
      </c>
      <c r="AT799" s="305" t="s">
        <v>482</v>
      </c>
      <c r="AU799" s="292"/>
    </row>
    <row r="800" spans="2:47" s="4" customFormat="1" ht="15.75">
      <c r="B800" s="293">
        <v>43</v>
      </c>
      <c r="C800" s="294" t="s">
        <v>513</v>
      </c>
      <c r="D800" s="295" t="s">
        <v>530</v>
      </c>
      <c r="E800" s="296">
        <v>41830</v>
      </c>
      <c r="F800" s="296">
        <v>44196</v>
      </c>
      <c r="G800" s="297">
        <v>44196</v>
      </c>
      <c r="H800" s="298">
        <v>141</v>
      </c>
      <c r="I800" s="298">
        <v>51.099999999999994</v>
      </c>
      <c r="J800" s="298">
        <v>141</v>
      </c>
      <c r="K800" s="298">
        <v>51.099999999999994</v>
      </c>
      <c r="L800" s="298">
        <v>0</v>
      </c>
      <c r="M800" s="298">
        <v>141</v>
      </c>
      <c r="N800" s="299" t="s">
        <v>482</v>
      </c>
      <c r="O800" s="300">
        <v>0</v>
      </c>
      <c r="P800" s="299">
        <v>0</v>
      </c>
      <c r="Q800" s="301">
        <v>0</v>
      </c>
      <c r="R800" s="298">
        <v>3.59</v>
      </c>
      <c r="S800" s="298">
        <v>0</v>
      </c>
      <c r="T800" s="298">
        <v>3.59</v>
      </c>
      <c r="U800" s="298">
        <v>137.41</v>
      </c>
      <c r="V800" s="302" t="s">
        <v>483</v>
      </c>
      <c r="W800" s="303">
        <v>3.59</v>
      </c>
      <c r="X800" s="303">
        <v>3.59</v>
      </c>
      <c r="Y800" s="304">
        <v>141</v>
      </c>
      <c r="Z800" s="305">
        <v>137.41</v>
      </c>
      <c r="AA800" s="305">
        <v>0</v>
      </c>
      <c r="AB800" s="305">
        <v>141</v>
      </c>
      <c r="AC800" s="303" t="s">
        <v>482</v>
      </c>
      <c r="AD800" s="303" t="s">
        <v>482</v>
      </c>
      <c r="AE800" s="304" t="s">
        <v>482</v>
      </c>
      <c r="AF800" s="305" t="s">
        <v>482</v>
      </c>
      <c r="AG800" s="304" t="s">
        <v>482</v>
      </c>
      <c r="AH800" s="305" t="s">
        <v>482</v>
      </c>
      <c r="AI800" s="303" t="s">
        <v>482</v>
      </c>
      <c r="AJ800" s="303" t="s">
        <v>482</v>
      </c>
      <c r="AK800" s="304" t="s">
        <v>482</v>
      </c>
      <c r="AL800" s="305" t="s">
        <v>482</v>
      </c>
      <c r="AM800" s="304" t="s">
        <v>482</v>
      </c>
      <c r="AN800" s="305" t="s">
        <v>482</v>
      </c>
      <c r="AO800" s="303" t="s">
        <v>482</v>
      </c>
      <c r="AP800" s="303" t="s">
        <v>482</v>
      </c>
      <c r="AQ800" s="304" t="s">
        <v>482</v>
      </c>
      <c r="AR800" s="305" t="s">
        <v>482</v>
      </c>
      <c r="AS800" s="304" t="s">
        <v>482</v>
      </c>
      <c r="AT800" s="305" t="s">
        <v>482</v>
      </c>
      <c r="AU800" s="292"/>
    </row>
    <row r="801" spans="2:47" s="4" customFormat="1" ht="15.75">
      <c r="B801" s="293">
        <v>44</v>
      </c>
      <c r="C801" s="294" t="s">
        <v>513</v>
      </c>
      <c r="D801" s="295" t="s">
        <v>531</v>
      </c>
      <c r="E801" s="296">
        <v>39722</v>
      </c>
      <c r="F801" s="296">
        <v>40908</v>
      </c>
      <c r="G801" s="297">
        <v>42551</v>
      </c>
      <c r="H801" s="298">
        <v>25.5</v>
      </c>
      <c r="I801" s="298">
        <v>9.3999999999999986</v>
      </c>
      <c r="J801" s="298">
        <v>50.6</v>
      </c>
      <c r="K801" s="298">
        <v>24.1</v>
      </c>
      <c r="L801" s="298">
        <v>46.8</v>
      </c>
      <c r="M801" s="298">
        <v>3.8000000000000043</v>
      </c>
      <c r="N801" s="299">
        <v>8.1196581196581297E-2</v>
      </c>
      <c r="O801" s="300">
        <v>0.98431372549019613</v>
      </c>
      <c r="P801" s="299">
        <v>14.700000000000003</v>
      </c>
      <c r="Q801" s="301">
        <v>1.5638297872340432</v>
      </c>
      <c r="R801" s="298">
        <v>45.22</v>
      </c>
      <c r="S801" s="298">
        <v>39.700000000000003</v>
      </c>
      <c r="T801" s="298">
        <v>5.519999999999996</v>
      </c>
      <c r="U801" s="298">
        <v>5.3800000000000026</v>
      </c>
      <c r="V801" s="302" t="s">
        <v>485</v>
      </c>
      <c r="W801" s="303" t="s">
        <v>482</v>
      </c>
      <c r="X801" s="303" t="s">
        <v>482</v>
      </c>
      <c r="Y801" s="304" t="s">
        <v>482</v>
      </c>
      <c r="Z801" s="305" t="s">
        <v>482</v>
      </c>
      <c r="AA801" s="305" t="s">
        <v>482</v>
      </c>
      <c r="AB801" s="305" t="s">
        <v>482</v>
      </c>
      <c r="AC801" s="303" t="s">
        <v>482</v>
      </c>
      <c r="AD801" s="303" t="s">
        <v>482</v>
      </c>
      <c r="AE801" s="304" t="s">
        <v>482</v>
      </c>
      <c r="AF801" s="305" t="s">
        <v>482</v>
      </c>
      <c r="AG801" s="304" t="s">
        <v>482</v>
      </c>
      <c r="AH801" s="305" t="s">
        <v>482</v>
      </c>
      <c r="AI801" s="303" t="s">
        <v>482</v>
      </c>
      <c r="AJ801" s="303" t="s">
        <v>482</v>
      </c>
      <c r="AK801" s="304" t="s">
        <v>482</v>
      </c>
      <c r="AL801" s="305" t="s">
        <v>482</v>
      </c>
      <c r="AM801" s="304" t="s">
        <v>482</v>
      </c>
      <c r="AN801" s="305" t="s">
        <v>482</v>
      </c>
      <c r="AO801" s="303">
        <v>45.22</v>
      </c>
      <c r="AP801" s="303">
        <v>5.519999999999996</v>
      </c>
      <c r="AQ801" s="304">
        <v>50.6</v>
      </c>
      <c r="AR801" s="305">
        <v>5.3800000000000026</v>
      </c>
      <c r="AS801" s="304">
        <v>46.8</v>
      </c>
      <c r="AT801" s="305">
        <v>3.8000000000000043</v>
      </c>
      <c r="AU801" s="292"/>
    </row>
    <row r="802" spans="2:47" s="4" customFormat="1" ht="15.75">
      <c r="B802" s="293">
        <v>45</v>
      </c>
      <c r="C802" s="294" t="s">
        <v>45</v>
      </c>
      <c r="D802" s="295" t="s">
        <v>532</v>
      </c>
      <c r="E802" s="296">
        <v>40908</v>
      </c>
      <c r="F802" s="296">
        <v>42735</v>
      </c>
      <c r="G802" s="297">
        <v>42735</v>
      </c>
      <c r="H802" s="298">
        <v>0</v>
      </c>
      <c r="I802" s="298">
        <v>0</v>
      </c>
      <c r="J802" s="298">
        <v>0</v>
      </c>
      <c r="K802" s="298">
        <v>0</v>
      </c>
      <c r="L802" s="298" t="s">
        <v>482</v>
      </c>
      <c r="M802" s="298">
        <v>0</v>
      </c>
      <c r="N802" s="299" t="s">
        <v>482</v>
      </c>
      <c r="O802" s="300" t="s">
        <v>482</v>
      </c>
      <c r="P802" s="299">
        <v>0</v>
      </c>
      <c r="Q802" s="301" t="s">
        <v>487</v>
      </c>
      <c r="R802" s="298">
        <v>0</v>
      </c>
      <c r="S802" s="298" t="s">
        <v>482</v>
      </c>
      <c r="T802" s="298">
        <v>0</v>
      </c>
      <c r="U802" s="298">
        <v>0</v>
      </c>
      <c r="V802" s="302" t="s">
        <v>483</v>
      </c>
      <c r="W802" s="303">
        <v>0</v>
      </c>
      <c r="X802" s="303">
        <v>0</v>
      </c>
      <c r="Y802" s="304">
        <v>0</v>
      </c>
      <c r="Z802" s="305">
        <v>0</v>
      </c>
      <c r="AA802" s="305" t="s">
        <v>482</v>
      </c>
      <c r="AB802" s="305">
        <v>0</v>
      </c>
      <c r="AC802" s="303" t="s">
        <v>482</v>
      </c>
      <c r="AD802" s="303" t="s">
        <v>482</v>
      </c>
      <c r="AE802" s="304" t="s">
        <v>482</v>
      </c>
      <c r="AF802" s="305" t="s">
        <v>482</v>
      </c>
      <c r="AG802" s="304" t="s">
        <v>482</v>
      </c>
      <c r="AH802" s="305" t="s">
        <v>482</v>
      </c>
      <c r="AI802" s="303" t="s">
        <v>482</v>
      </c>
      <c r="AJ802" s="303" t="s">
        <v>482</v>
      </c>
      <c r="AK802" s="304" t="s">
        <v>482</v>
      </c>
      <c r="AL802" s="305" t="s">
        <v>482</v>
      </c>
      <c r="AM802" s="304" t="s">
        <v>482</v>
      </c>
      <c r="AN802" s="305" t="s">
        <v>482</v>
      </c>
      <c r="AO802" s="303" t="s">
        <v>482</v>
      </c>
      <c r="AP802" s="303" t="s">
        <v>482</v>
      </c>
      <c r="AQ802" s="304" t="s">
        <v>482</v>
      </c>
      <c r="AR802" s="305" t="s">
        <v>482</v>
      </c>
      <c r="AS802" s="304" t="s">
        <v>482</v>
      </c>
      <c r="AT802" s="305" t="s">
        <v>482</v>
      </c>
      <c r="AU802" s="292"/>
    </row>
    <row r="803" spans="2:47" s="4" customFormat="1" ht="15.75">
      <c r="B803" s="293">
        <v>46</v>
      </c>
      <c r="C803" s="294" t="s">
        <v>45</v>
      </c>
      <c r="D803" s="295" t="s">
        <v>533</v>
      </c>
      <c r="E803" s="296">
        <v>42095</v>
      </c>
      <c r="F803" s="296">
        <v>43100</v>
      </c>
      <c r="G803" s="297">
        <v>43190</v>
      </c>
      <c r="H803" s="298">
        <v>21.69</v>
      </c>
      <c r="I803" s="298">
        <v>19.920000000000002</v>
      </c>
      <c r="J803" s="298">
        <v>23.8</v>
      </c>
      <c r="K803" s="298">
        <v>19.310000000000002</v>
      </c>
      <c r="L803" s="298" t="s">
        <v>482</v>
      </c>
      <c r="M803" s="298">
        <v>23.8</v>
      </c>
      <c r="N803" s="299" t="s">
        <v>482</v>
      </c>
      <c r="O803" s="300">
        <v>9.7279852466574432E-2</v>
      </c>
      <c r="P803" s="299">
        <v>-0.60999999999999943</v>
      </c>
      <c r="Q803" s="301">
        <v>-3.0622489959839325E-2</v>
      </c>
      <c r="R803" s="298">
        <v>4.7699999999999996</v>
      </c>
      <c r="S803" s="298" t="s">
        <v>482</v>
      </c>
      <c r="T803" s="298">
        <v>4.7699999999999996</v>
      </c>
      <c r="U803" s="298">
        <v>19.03</v>
      </c>
      <c r="V803" s="302" t="s">
        <v>483</v>
      </c>
      <c r="W803" s="303">
        <v>4.7699999999999996</v>
      </c>
      <c r="X803" s="303">
        <v>4.7699999999999996</v>
      </c>
      <c r="Y803" s="304">
        <v>23.8</v>
      </c>
      <c r="Z803" s="305">
        <v>19.03</v>
      </c>
      <c r="AA803" s="305" t="s">
        <v>482</v>
      </c>
      <c r="AB803" s="305">
        <v>23.8</v>
      </c>
      <c r="AC803" s="303" t="s">
        <v>482</v>
      </c>
      <c r="AD803" s="303" t="s">
        <v>482</v>
      </c>
      <c r="AE803" s="304" t="s">
        <v>482</v>
      </c>
      <c r="AF803" s="305" t="s">
        <v>482</v>
      </c>
      <c r="AG803" s="304" t="s">
        <v>482</v>
      </c>
      <c r="AH803" s="305" t="s">
        <v>482</v>
      </c>
      <c r="AI803" s="303" t="s">
        <v>482</v>
      </c>
      <c r="AJ803" s="303" t="s">
        <v>482</v>
      </c>
      <c r="AK803" s="304" t="s">
        <v>482</v>
      </c>
      <c r="AL803" s="305" t="s">
        <v>482</v>
      </c>
      <c r="AM803" s="304" t="s">
        <v>482</v>
      </c>
      <c r="AN803" s="305" t="s">
        <v>482</v>
      </c>
      <c r="AO803" s="303" t="s">
        <v>482</v>
      </c>
      <c r="AP803" s="303" t="s">
        <v>482</v>
      </c>
      <c r="AQ803" s="304" t="s">
        <v>482</v>
      </c>
      <c r="AR803" s="305" t="s">
        <v>482</v>
      </c>
      <c r="AS803" s="304" t="s">
        <v>482</v>
      </c>
      <c r="AT803" s="305" t="s">
        <v>482</v>
      </c>
      <c r="AU803" s="292"/>
    </row>
    <row r="804" spans="2:47" s="4" customFormat="1" ht="15.75">
      <c r="B804" s="293">
        <v>47</v>
      </c>
      <c r="C804" s="294" t="s">
        <v>45</v>
      </c>
      <c r="D804" s="295" t="s">
        <v>534</v>
      </c>
      <c r="E804" s="296">
        <v>41609</v>
      </c>
      <c r="F804" s="296">
        <v>42735</v>
      </c>
      <c r="G804" s="297">
        <v>43100</v>
      </c>
      <c r="H804" s="298">
        <v>158.13999999999999</v>
      </c>
      <c r="I804" s="298">
        <v>151.41999999999999</v>
      </c>
      <c r="J804" s="298">
        <v>119.64</v>
      </c>
      <c r="K804" s="298">
        <v>114</v>
      </c>
      <c r="L804" s="298">
        <v>120.76</v>
      </c>
      <c r="M804" s="298">
        <v>-1.1200000000000045</v>
      </c>
      <c r="N804" s="299">
        <v>-9.2745942365021899E-3</v>
      </c>
      <c r="O804" s="300">
        <v>-0.24345516630833433</v>
      </c>
      <c r="P804" s="299">
        <v>-37.419999999999987</v>
      </c>
      <c r="Q804" s="301">
        <v>-0.24712719587901197</v>
      </c>
      <c r="R804" s="298">
        <v>48.17</v>
      </c>
      <c r="S804" s="298">
        <v>17.61</v>
      </c>
      <c r="T804" s="298">
        <v>30.560000000000002</v>
      </c>
      <c r="U804" s="298">
        <v>71.47</v>
      </c>
      <c r="V804" s="302" t="s">
        <v>485</v>
      </c>
      <c r="W804" s="303" t="s">
        <v>482</v>
      </c>
      <c r="X804" s="303" t="s">
        <v>482</v>
      </c>
      <c r="Y804" s="304" t="s">
        <v>482</v>
      </c>
      <c r="Z804" s="305" t="s">
        <v>482</v>
      </c>
      <c r="AA804" s="305" t="s">
        <v>482</v>
      </c>
      <c r="AB804" s="305" t="s">
        <v>482</v>
      </c>
      <c r="AC804" s="303" t="s">
        <v>482</v>
      </c>
      <c r="AD804" s="303" t="s">
        <v>482</v>
      </c>
      <c r="AE804" s="304" t="s">
        <v>482</v>
      </c>
      <c r="AF804" s="305" t="s">
        <v>482</v>
      </c>
      <c r="AG804" s="304" t="s">
        <v>482</v>
      </c>
      <c r="AH804" s="305" t="s">
        <v>482</v>
      </c>
      <c r="AI804" s="303" t="s">
        <v>482</v>
      </c>
      <c r="AJ804" s="303" t="s">
        <v>482</v>
      </c>
      <c r="AK804" s="304" t="s">
        <v>482</v>
      </c>
      <c r="AL804" s="305" t="s">
        <v>482</v>
      </c>
      <c r="AM804" s="304" t="s">
        <v>482</v>
      </c>
      <c r="AN804" s="305" t="s">
        <v>482</v>
      </c>
      <c r="AO804" s="303">
        <v>48.17</v>
      </c>
      <c r="AP804" s="303">
        <v>30.560000000000002</v>
      </c>
      <c r="AQ804" s="304">
        <v>119.64</v>
      </c>
      <c r="AR804" s="305">
        <v>71.47</v>
      </c>
      <c r="AS804" s="304">
        <v>120.76</v>
      </c>
      <c r="AT804" s="305">
        <v>-1.1200000000000045</v>
      </c>
      <c r="AU804" s="292"/>
    </row>
    <row r="805" spans="2:47" s="4" customFormat="1" ht="15.75">
      <c r="B805" s="293">
        <v>48</v>
      </c>
      <c r="C805" s="294" t="s">
        <v>45</v>
      </c>
      <c r="D805" s="295" t="s">
        <v>535</v>
      </c>
      <c r="E805" s="296">
        <v>42005</v>
      </c>
      <c r="F805" s="296">
        <v>43465</v>
      </c>
      <c r="G805" s="297">
        <v>43465</v>
      </c>
      <c r="H805" s="298">
        <v>8.9</v>
      </c>
      <c r="I805" s="298">
        <v>7.1000000000000005</v>
      </c>
      <c r="J805" s="298">
        <v>11.17</v>
      </c>
      <c r="K805" s="298">
        <v>9.9700000000000006</v>
      </c>
      <c r="L805" s="298" t="s">
        <v>482</v>
      </c>
      <c r="M805" s="298">
        <v>11.17</v>
      </c>
      <c r="N805" s="299" t="s">
        <v>482</v>
      </c>
      <c r="O805" s="300">
        <v>0.25505617977528083</v>
      </c>
      <c r="P805" s="299">
        <v>2.87</v>
      </c>
      <c r="Q805" s="301">
        <v>0.40422535211267602</v>
      </c>
      <c r="R805" s="298">
        <v>4.43</v>
      </c>
      <c r="S805" s="298" t="s">
        <v>482</v>
      </c>
      <c r="T805" s="298">
        <v>4.43</v>
      </c>
      <c r="U805" s="298">
        <v>6.74</v>
      </c>
      <c r="V805" s="302" t="s">
        <v>483</v>
      </c>
      <c r="W805" s="303">
        <v>4.43</v>
      </c>
      <c r="X805" s="303">
        <v>4.43</v>
      </c>
      <c r="Y805" s="304">
        <v>11.17</v>
      </c>
      <c r="Z805" s="305">
        <v>6.74</v>
      </c>
      <c r="AA805" s="305" t="s">
        <v>482</v>
      </c>
      <c r="AB805" s="305">
        <v>11.17</v>
      </c>
      <c r="AC805" s="303" t="s">
        <v>482</v>
      </c>
      <c r="AD805" s="303" t="s">
        <v>482</v>
      </c>
      <c r="AE805" s="304" t="s">
        <v>482</v>
      </c>
      <c r="AF805" s="305" t="s">
        <v>482</v>
      </c>
      <c r="AG805" s="304" t="s">
        <v>482</v>
      </c>
      <c r="AH805" s="305" t="s">
        <v>482</v>
      </c>
      <c r="AI805" s="303" t="s">
        <v>482</v>
      </c>
      <c r="AJ805" s="303" t="s">
        <v>482</v>
      </c>
      <c r="AK805" s="304" t="s">
        <v>482</v>
      </c>
      <c r="AL805" s="305" t="s">
        <v>482</v>
      </c>
      <c r="AM805" s="304" t="s">
        <v>482</v>
      </c>
      <c r="AN805" s="305" t="s">
        <v>482</v>
      </c>
      <c r="AO805" s="303" t="s">
        <v>482</v>
      </c>
      <c r="AP805" s="303" t="s">
        <v>482</v>
      </c>
      <c r="AQ805" s="304" t="s">
        <v>482</v>
      </c>
      <c r="AR805" s="305" t="s">
        <v>482</v>
      </c>
      <c r="AS805" s="304" t="s">
        <v>482</v>
      </c>
      <c r="AT805" s="305" t="s">
        <v>482</v>
      </c>
      <c r="AU805" s="292"/>
    </row>
    <row r="806" spans="2:47" s="4" customFormat="1" ht="15.75">
      <c r="B806" s="293">
        <v>49</v>
      </c>
      <c r="C806" s="294" t="s">
        <v>45</v>
      </c>
      <c r="D806" s="295" t="s">
        <v>536</v>
      </c>
      <c r="E806" s="296">
        <v>40603</v>
      </c>
      <c r="F806" s="296">
        <v>43465</v>
      </c>
      <c r="G806" s="297">
        <v>43465</v>
      </c>
      <c r="H806" s="298">
        <v>34.07</v>
      </c>
      <c r="I806" s="298">
        <v>28.55</v>
      </c>
      <c r="J806" s="298">
        <v>34.54</v>
      </c>
      <c r="K806" s="298">
        <v>29.02</v>
      </c>
      <c r="L806" s="298" t="s">
        <v>482</v>
      </c>
      <c r="M806" s="298">
        <v>34.54</v>
      </c>
      <c r="N806" s="299" t="s">
        <v>482</v>
      </c>
      <c r="O806" s="300">
        <v>1.379512767830933E-2</v>
      </c>
      <c r="P806" s="299">
        <v>0.46999999999999886</v>
      </c>
      <c r="Q806" s="301">
        <v>1.6462346760070013E-2</v>
      </c>
      <c r="R806" s="298">
        <v>9.65</v>
      </c>
      <c r="S806" s="298" t="s">
        <v>482</v>
      </c>
      <c r="T806" s="298">
        <v>9.65</v>
      </c>
      <c r="U806" s="298">
        <v>24.89</v>
      </c>
      <c r="V806" s="302" t="s">
        <v>483</v>
      </c>
      <c r="W806" s="303">
        <v>9.65</v>
      </c>
      <c r="X806" s="303">
        <v>9.65</v>
      </c>
      <c r="Y806" s="304">
        <v>34.54</v>
      </c>
      <c r="Z806" s="305">
        <v>24.89</v>
      </c>
      <c r="AA806" s="305" t="s">
        <v>482</v>
      </c>
      <c r="AB806" s="305">
        <v>34.54</v>
      </c>
      <c r="AC806" s="303" t="s">
        <v>482</v>
      </c>
      <c r="AD806" s="303" t="s">
        <v>482</v>
      </c>
      <c r="AE806" s="304" t="s">
        <v>482</v>
      </c>
      <c r="AF806" s="305" t="s">
        <v>482</v>
      </c>
      <c r="AG806" s="304" t="s">
        <v>482</v>
      </c>
      <c r="AH806" s="305" t="s">
        <v>482</v>
      </c>
      <c r="AI806" s="303" t="s">
        <v>482</v>
      </c>
      <c r="AJ806" s="303" t="s">
        <v>482</v>
      </c>
      <c r="AK806" s="304" t="s">
        <v>482</v>
      </c>
      <c r="AL806" s="305" t="s">
        <v>482</v>
      </c>
      <c r="AM806" s="304" t="s">
        <v>482</v>
      </c>
      <c r="AN806" s="305" t="s">
        <v>482</v>
      </c>
      <c r="AO806" s="303" t="s">
        <v>482</v>
      </c>
      <c r="AP806" s="303" t="s">
        <v>482</v>
      </c>
      <c r="AQ806" s="304" t="s">
        <v>482</v>
      </c>
      <c r="AR806" s="305" t="s">
        <v>482</v>
      </c>
      <c r="AS806" s="304" t="s">
        <v>482</v>
      </c>
      <c r="AT806" s="305" t="s">
        <v>482</v>
      </c>
      <c r="AU806" s="292"/>
    </row>
    <row r="807" spans="2:47" s="4" customFormat="1" ht="15.75">
      <c r="B807" s="293">
        <v>50</v>
      </c>
      <c r="C807" s="294" t="s">
        <v>45</v>
      </c>
      <c r="D807" s="295" t="s">
        <v>537</v>
      </c>
      <c r="E807" s="296">
        <v>41275</v>
      </c>
      <c r="F807" s="296">
        <v>42369</v>
      </c>
      <c r="G807" s="297">
        <v>42369</v>
      </c>
      <c r="H807" s="298">
        <v>18.66</v>
      </c>
      <c r="I807" s="298">
        <v>16.260000000000002</v>
      </c>
      <c r="J807" s="298">
        <v>19.34</v>
      </c>
      <c r="K807" s="298">
        <v>15.08</v>
      </c>
      <c r="L807" s="298">
        <v>27.87</v>
      </c>
      <c r="M807" s="298">
        <v>-8.5300000000000011</v>
      </c>
      <c r="N807" s="299">
        <v>-0.3060638679583782</v>
      </c>
      <c r="O807" s="300">
        <v>3.6441586280814564E-2</v>
      </c>
      <c r="P807" s="299">
        <v>-1.1800000000000015</v>
      </c>
      <c r="Q807" s="301">
        <v>-7.2570725707257158E-2</v>
      </c>
      <c r="R807" s="298">
        <v>19.34</v>
      </c>
      <c r="S807" s="298">
        <v>12.47</v>
      </c>
      <c r="T807" s="298">
        <v>6.8699999999999992</v>
      </c>
      <c r="U807" s="298">
        <v>0</v>
      </c>
      <c r="V807" s="302" t="s">
        <v>499</v>
      </c>
      <c r="W807" s="303" t="s">
        <v>482</v>
      </c>
      <c r="X807" s="303" t="s">
        <v>482</v>
      </c>
      <c r="Y807" s="304" t="s">
        <v>482</v>
      </c>
      <c r="Z807" s="305" t="s">
        <v>482</v>
      </c>
      <c r="AA807" s="305" t="s">
        <v>482</v>
      </c>
      <c r="AB807" s="305" t="s">
        <v>482</v>
      </c>
      <c r="AC807" s="303">
        <v>19.34</v>
      </c>
      <c r="AD807" s="303">
        <v>6.8699999999999992</v>
      </c>
      <c r="AE807" s="304">
        <v>19.34</v>
      </c>
      <c r="AF807" s="305">
        <v>0</v>
      </c>
      <c r="AG807" s="304">
        <v>27.87</v>
      </c>
      <c r="AH807" s="305">
        <v>6.8699999999999992</v>
      </c>
      <c r="AI807" s="303" t="s">
        <v>482</v>
      </c>
      <c r="AJ807" s="303" t="s">
        <v>482</v>
      </c>
      <c r="AK807" s="304" t="s">
        <v>482</v>
      </c>
      <c r="AL807" s="305" t="s">
        <v>482</v>
      </c>
      <c r="AM807" s="304" t="s">
        <v>482</v>
      </c>
      <c r="AN807" s="305" t="s">
        <v>482</v>
      </c>
      <c r="AO807" s="303" t="s">
        <v>482</v>
      </c>
      <c r="AP807" s="303" t="s">
        <v>482</v>
      </c>
      <c r="AQ807" s="304" t="s">
        <v>482</v>
      </c>
      <c r="AR807" s="305" t="s">
        <v>482</v>
      </c>
      <c r="AS807" s="304" t="s">
        <v>482</v>
      </c>
      <c r="AT807" s="305" t="s">
        <v>482</v>
      </c>
      <c r="AU807" s="292"/>
    </row>
    <row r="808" spans="2:47" s="4" customFormat="1" ht="15.75">
      <c r="B808" s="293">
        <v>51</v>
      </c>
      <c r="C808" s="294" t="s">
        <v>45</v>
      </c>
      <c r="D808" s="295" t="s">
        <v>538</v>
      </c>
      <c r="E808" s="296">
        <v>41974</v>
      </c>
      <c r="F808" s="296">
        <v>42461</v>
      </c>
      <c r="G808" s="297">
        <v>42461</v>
      </c>
      <c r="H808" s="298">
        <v>1.4</v>
      </c>
      <c r="I808" s="298">
        <v>0.98</v>
      </c>
      <c r="J808" s="298">
        <v>1.98</v>
      </c>
      <c r="K808" s="298">
        <v>1.28</v>
      </c>
      <c r="L808" s="298">
        <v>0</v>
      </c>
      <c r="M808" s="298">
        <v>1.98</v>
      </c>
      <c r="N808" s="299" t="s">
        <v>482</v>
      </c>
      <c r="O808" s="300">
        <v>0.41428571428571437</v>
      </c>
      <c r="P808" s="299">
        <v>0.30000000000000004</v>
      </c>
      <c r="Q808" s="301">
        <v>0.3061224489795919</v>
      </c>
      <c r="R808" s="298">
        <v>1.49</v>
      </c>
      <c r="S808" s="298">
        <v>0</v>
      </c>
      <c r="T808" s="298">
        <v>1.49</v>
      </c>
      <c r="U808" s="298">
        <v>0.49</v>
      </c>
      <c r="V808" s="302" t="s">
        <v>483</v>
      </c>
      <c r="W808" s="303">
        <v>1.49</v>
      </c>
      <c r="X808" s="303">
        <v>1.49</v>
      </c>
      <c r="Y808" s="304">
        <v>1.98</v>
      </c>
      <c r="Z808" s="305">
        <v>0.49</v>
      </c>
      <c r="AA808" s="305">
        <v>0</v>
      </c>
      <c r="AB808" s="305">
        <v>1.98</v>
      </c>
      <c r="AC808" s="303" t="s">
        <v>482</v>
      </c>
      <c r="AD808" s="303" t="s">
        <v>482</v>
      </c>
      <c r="AE808" s="304" t="s">
        <v>482</v>
      </c>
      <c r="AF808" s="305" t="s">
        <v>482</v>
      </c>
      <c r="AG808" s="304" t="s">
        <v>482</v>
      </c>
      <c r="AH808" s="305" t="s">
        <v>482</v>
      </c>
      <c r="AI808" s="303" t="s">
        <v>482</v>
      </c>
      <c r="AJ808" s="303" t="s">
        <v>482</v>
      </c>
      <c r="AK808" s="304" t="s">
        <v>482</v>
      </c>
      <c r="AL808" s="305" t="s">
        <v>482</v>
      </c>
      <c r="AM808" s="304" t="s">
        <v>482</v>
      </c>
      <c r="AN808" s="305" t="s">
        <v>482</v>
      </c>
      <c r="AO808" s="303" t="s">
        <v>482</v>
      </c>
      <c r="AP808" s="303" t="s">
        <v>482</v>
      </c>
      <c r="AQ808" s="304" t="s">
        <v>482</v>
      </c>
      <c r="AR808" s="305" t="s">
        <v>482</v>
      </c>
      <c r="AS808" s="304" t="s">
        <v>482</v>
      </c>
      <c r="AT808" s="305" t="s">
        <v>482</v>
      </c>
      <c r="AU808" s="292"/>
    </row>
    <row r="809" spans="2:47" s="4" customFormat="1" ht="15.75">
      <c r="B809" s="293">
        <v>52</v>
      </c>
      <c r="C809" s="294" t="s">
        <v>45</v>
      </c>
      <c r="D809" s="295" t="s">
        <v>539</v>
      </c>
      <c r="E809" s="296">
        <v>42186</v>
      </c>
      <c r="F809" s="296">
        <v>43373</v>
      </c>
      <c r="G809" s="297">
        <v>43373</v>
      </c>
      <c r="H809" s="298">
        <v>15.4</v>
      </c>
      <c r="I809" s="298">
        <v>11.4</v>
      </c>
      <c r="J809" s="298">
        <v>15.4</v>
      </c>
      <c r="K809" s="298">
        <v>11.4</v>
      </c>
      <c r="L809" s="298" t="s">
        <v>482</v>
      </c>
      <c r="M809" s="298">
        <v>15.4</v>
      </c>
      <c r="N809" s="299" t="s">
        <v>482</v>
      </c>
      <c r="O809" s="300">
        <v>0</v>
      </c>
      <c r="P809" s="299">
        <v>0</v>
      </c>
      <c r="Q809" s="301">
        <v>0</v>
      </c>
      <c r="R809" s="298">
        <v>1.56</v>
      </c>
      <c r="S809" s="298" t="s">
        <v>482</v>
      </c>
      <c r="T809" s="298">
        <v>1.56</v>
      </c>
      <c r="U809" s="298">
        <v>13.84</v>
      </c>
      <c r="V809" s="302" t="s">
        <v>483</v>
      </c>
      <c r="W809" s="303">
        <v>1.56</v>
      </c>
      <c r="X809" s="303">
        <v>1.56</v>
      </c>
      <c r="Y809" s="304">
        <v>15.4</v>
      </c>
      <c r="Z809" s="305">
        <v>13.84</v>
      </c>
      <c r="AA809" s="305" t="s">
        <v>482</v>
      </c>
      <c r="AB809" s="305">
        <v>15.4</v>
      </c>
      <c r="AC809" s="303" t="s">
        <v>482</v>
      </c>
      <c r="AD809" s="303" t="s">
        <v>482</v>
      </c>
      <c r="AE809" s="304" t="s">
        <v>482</v>
      </c>
      <c r="AF809" s="305" t="s">
        <v>482</v>
      </c>
      <c r="AG809" s="304" t="s">
        <v>482</v>
      </c>
      <c r="AH809" s="305" t="s">
        <v>482</v>
      </c>
      <c r="AI809" s="303" t="s">
        <v>482</v>
      </c>
      <c r="AJ809" s="303" t="s">
        <v>482</v>
      </c>
      <c r="AK809" s="304" t="s">
        <v>482</v>
      </c>
      <c r="AL809" s="305" t="s">
        <v>482</v>
      </c>
      <c r="AM809" s="304" t="s">
        <v>482</v>
      </c>
      <c r="AN809" s="305" t="s">
        <v>482</v>
      </c>
      <c r="AO809" s="303" t="s">
        <v>482</v>
      </c>
      <c r="AP809" s="303" t="s">
        <v>482</v>
      </c>
      <c r="AQ809" s="304" t="s">
        <v>482</v>
      </c>
      <c r="AR809" s="305" t="s">
        <v>482</v>
      </c>
      <c r="AS809" s="304" t="s">
        <v>482</v>
      </c>
      <c r="AT809" s="305" t="s">
        <v>482</v>
      </c>
      <c r="AU809" s="292"/>
    </row>
    <row r="810" spans="2:47" s="4" customFormat="1" ht="15.75">
      <c r="B810" s="293">
        <v>53</v>
      </c>
      <c r="C810" s="294" t="s">
        <v>45</v>
      </c>
      <c r="D810" s="295" t="s">
        <v>540</v>
      </c>
      <c r="E810" s="296">
        <v>40546</v>
      </c>
      <c r="F810" s="296">
        <v>42004</v>
      </c>
      <c r="G810" s="297">
        <v>42551</v>
      </c>
      <c r="H810" s="298">
        <v>6.4</v>
      </c>
      <c r="I810" s="298">
        <v>2</v>
      </c>
      <c r="J810" s="298">
        <v>7</v>
      </c>
      <c r="K810" s="298">
        <v>2.2999999999999998</v>
      </c>
      <c r="L810" s="298" t="s">
        <v>482</v>
      </c>
      <c r="M810" s="298">
        <v>7</v>
      </c>
      <c r="N810" s="299" t="s">
        <v>482</v>
      </c>
      <c r="O810" s="300">
        <v>9.3749999999999944E-2</v>
      </c>
      <c r="P810" s="299">
        <v>0.29999999999999982</v>
      </c>
      <c r="Q810" s="301">
        <v>0.14999999999999991</v>
      </c>
      <c r="R810" s="298">
        <v>6.5</v>
      </c>
      <c r="S810" s="298" t="s">
        <v>482</v>
      </c>
      <c r="T810" s="298">
        <v>6.5</v>
      </c>
      <c r="U810" s="298">
        <v>0.5</v>
      </c>
      <c r="V810" s="302" t="s">
        <v>483</v>
      </c>
      <c r="W810" s="303">
        <v>6.5</v>
      </c>
      <c r="X810" s="303">
        <v>6.5</v>
      </c>
      <c r="Y810" s="304">
        <v>7</v>
      </c>
      <c r="Z810" s="305">
        <v>0.5</v>
      </c>
      <c r="AA810" s="305" t="s">
        <v>482</v>
      </c>
      <c r="AB810" s="305">
        <v>7</v>
      </c>
      <c r="AC810" s="303" t="s">
        <v>482</v>
      </c>
      <c r="AD810" s="303" t="s">
        <v>482</v>
      </c>
      <c r="AE810" s="304" t="s">
        <v>482</v>
      </c>
      <c r="AF810" s="305" t="s">
        <v>482</v>
      </c>
      <c r="AG810" s="304" t="s">
        <v>482</v>
      </c>
      <c r="AH810" s="305" t="s">
        <v>482</v>
      </c>
      <c r="AI810" s="303" t="s">
        <v>482</v>
      </c>
      <c r="AJ810" s="303" t="s">
        <v>482</v>
      </c>
      <c r="AK810" s="304" t="s">
        <v>482</v>
      </c>
      <c r="AL810" s="305" t="s">
        <v>482</v>
      </c>
      <c r="AM810" s="304" t="s">
        <v>482</v>
      </c>
      <c r="AN810" s="305" t="s">
        <v>482</v>
      </c>
      <c r="AO810" s="303" t="s">
        <v>482</v>
      </c>
      <c r="AP810" s="303" t="s">
        <v>482</v>
      </c>
      <c r="AQ810" s="304" t="s">
        <v>482</v>
      </c>
      <c r="AR810" s="305" t="s">
        <v>482</v>
      </c>
      <c r="AS810" s="304" t="s">
        <v>482</v>
      </c>
      <c r="AT810" s="305" t="s">
        <v>482</v>
      </c>
      <c r="AU810" s="292"/>
    </row>
    <row r="811" spans="2:47" s="4" customFormat="1" ht="15.75">
      <c r="B811" s="293">
        <v>54</v>
      </c>
      <c r="C811" s="294" t="s">
        <v>45</v>
      </c>
      <c r="D811" s="295" t="s">
        <v>541</v>
      </c>
      <c r="E811" s="296">
        <v>42156</v>
      </c>
      <c r="F811" s="296">
        <v>43830</v>
      </c>
      <c r="G811" s="297">
        <v>43830</v>
      </c>
      <c r="H811" s="298">
        <v>0</v>
      </c>
      <c r="I811" s="298">
        <v>0</v>
      </c>
      <c r="J811" s="298">
        <v>0</v>
      </c>
      <c r="K811" s="298">
        <v>0</v>
      </c>
      <c r="L811" s="298" t="s">
        <v>482</v>
      </c>
      <c r="M811" s="298">
        <v>0</v>
      </c>
      <c r="N811" s="299" t="s">
        <v>482</v>
      </c>
      <c r="O811" s="300" t="s">
        <v>482</v>
      </c>
      <c r="P811" s="299">
        <v>0</v>
      </c>
      <c r="Q811" s="301" t="s">
        <v>487</v>
      </c>
      <c r="R811" s="298">
        <v>0</v>
      </c>
      <c r="S811" s="298" t="s">
        <v>482</v>
      </c>
      <c r="T811" s="298">
        <v>0</v>
      </c>
      <c r="U811" s="298">
        <v>0</v>
      </c>
      <c r="V811" s="302" t="s">
        <v>483</v>
      </c>
      <c r="W811" s="303">
        <v>0</v>
      </c>
      <c r="X811" s="303">
        <v>0</v>
      </c>
      <c r="Y811" s="304">
        <v>0</v>
      </c>
      <c r="Z811" s="305">
        <v>0</v>
      </c>
      <c r="AA811" s="305" t="s">
        <v>482</v>
      </c>
      <c r="AB811" s="305">
        <v>0</v>
      </c>
      <c r="AC811" s="303" t="s">
        <v>482</v>
      </c>
      <c r="AD811" s="303" t="s">
        <v>482</v>
      </c>
      <c r="AE811" s="304" t="s">
        <v>482</v>
      </c>
      <c r="AF811" s="305" t="s">
        <v>482</v>
      </c>
      <c r="AG811" s="304" t="s">
        <v>482</v>
      </c>
      <c r="AH811" s="305" t="s">
        <v>482</v>
      </c>
      <c r="AI811" s="303" t="s">
        <v>482</v>
      </c>
      <c r="AJ811" s="303" t="s">
        <v>482</v>
      </c>
      <c r="AK811" s="304" t="s">
        <v>482</v>
      </c>
      <c r="AL811" s="305" t="s">
        <v>482</v>
      </c>
      <c r="AM811" s="304" t="s">
        <v>482</v>
      </c>
      <c r="AN811" s="305" t="s">
        <v>482</v>
      </c>
      <c r="AO811" s="303" t="s">
        <v>482</v>
      </c>
      <c r="AP811" s="303" t="s">
        <v>482</v>
      </c>
      <c r="AQ811" s="304" t="s">
        <v>482</v>
      </c>
      <c r="AR811" s="305" t="s">
        <v>482</v>
      </c>
      <c r="AS811" s="304" t="s">
        <v>482</v>
      </c>
      <c r="AT811" s="305" t="s">
        <v>482</v>
      </c>
      <c r="AU811" s="292"/>
    </row>
    <row r="812" spans="2:47" s="4" customFormat="1" ht="15.75">
      <c r="B812" s="293">
        <v>55</v>
      </c>
      <c r="C812" s="294" t="s">
        <v>45</v>
      </c>
      <c r="D812" s="295" t="s">
        <v>542</v>
      </c>
      <c r="E812" s="296">
        <v>40931</v>
      </c>
      <c r="F812" s="296">
        <v>42156</v>
      </c>
      <c r="G812" s="297">
        <v>42735</v>
      </c>
      <c r="H812" s="298">
        <v>5</v>
      </c>
      <c r="I812" s="298">
        <v>5</v>
      </c>
      <c r="J812" s="298">
        <v>6.79</v>
      </c>
      <c r="K812" s="298">
        <v>6.79</v>
      </c>
      <c r="L812" s="298">
        <v>0</v>
      </c>
      <c r="M812" s="298">
        <v>6.79</v>
      </c>
      <c r="N812" s="299" t="s">
        <v>482</v>
      </c>
      <c r="O812" s="300">
        <v>0.35799999999999998</v>
      </c>
      <c r="P812" s="299">
        <v>1.79</v>
      </c>
      <c r="Q812" s="301">
        <v>0.35799999999999998</v>
      </c>
      <c r="R812" s="298">
        <v>5.91</v>
      </c>
      <c r="S812" s="298">
        <v>0</v>
      </c>
      <c r="T812" s="298">
        <v>5.91</v>
      </c>
      <c r="U812" s="298">
        <v>0.87999999999999989</v>
      </c>
      <c r="V812" s="302" t="s">
        <v>483</v>
      </c>
      <c r="W812" s="303">
        <v>5.91</v>
      </c>
      <c r="X812" s="303">
        <v>5.91</v>
      </c>
      <c r="Y812" s="304">
        <v>6.79</v>
      </c>
      <c r="Z812" s="305">
        <v>0.87999999999999989</v>
      </c>
      <c r="AA812" s="305">
        <v>0</v>
      </c>
      <c r="AB812" s="305">
        <v>6.79</v>
      </c>
      <c r="AC812" s="303" t="s">
        <v>482</v>
      </c>
      <c r="AD812" s="303" t="s">
        <v>482</v>
      </c>
      <c r="AE812" s="304" t="s">
        <v>482</v>
      </c>
      <c r="AF812" s="305" t="s">
        <v>482</v>
      </c>
      <c r="AG812" s="304" t="s">
        <v>482</v>
      </c>
      <c r="AH812" s="305" t="s">
        <v>482</v>
      </c>
      <c r="AI812" s="303" t="s">
        <v>482</v>
      </c>
      <c r="AJ812" s="303" t="s">
        <v>482</v>
      </c>
      <c r="AK812" s="304" t="s">
        <v>482</v>
      </c>
      <c r="AL812" s="305" t="s">
        <v>482</v>
      </c>
      <c r="AM812" s="304" t="s">
        <v>482</v>
      </c>
      <c r="AN812" s="305" t="s">
        <v>482</v>
      </c>
      <c r="AO812" s="303" t="s">
        <v>482</v>
      </c>
      <c r="AP812" s="303" t="s">
        <v>482</v>
      </c>
      <c r="AQ812" s="304" t="s">
        <v>482</v>
      </c>
      <c r="AR812" s="305" t="s">
        <v>482</v>
      </c>
      <c r="AS812" s="304" t="s">
        <v>482</v>
      </c>
      <c r="AT812" s="305" t="s">
        <v>482</v>
      </c>
      <c r="AU812" s="292"/>
    </row>
    <row r="813" spans="2:47" s="4" customFormat="1" ht="15.75">
      <c r="B813" s="293">
        <v>56</v>
      </c>
      <c r="C813" s="294" t="s">
        <v>45</v>
      </c>
      <c r="D813" s="295" t="s">
        <v>543</v>
      </c>
      <c r="E813" s="296">
        <v>38474</v>
      </c>
      <c r="F813" s="296">
        <v>40179</v>
      </c>
      <c r="G813" s="297">
        <v>43101</v>
      </c>
      <c r="H813" s="298">
        <v>23.14</v>
      </c>
      <c r="I813" s="298">
        <v>23.14</v>
      </c>
      <c r="J813" s="298">
        <v>65.53</v>
      </c>
      <c r="K813" s="298">
        <v>65.53</v>
      </c>
      <c r="L813" s="298">
        <v>72.16</v>
      </c>
      <c r="M813" s="298">
        <v>-6.6299999999999955</v>
      </c>
      <c r="N813" s="299">
        <v>-9.1879157427937855E-2</v>
      </c>
      <c r="O813" s="300">
        <v>1.8318928262748486</v>
      </c>
      <c r="P813" s="299">
        <v>42.39</v>
      </c>
      <c r="Q813" s="301">
        <v>1.8318928262748486</v>
      </c>
      <c r="R813" s="298">
        <v>48.4</v>
      </c>
      <c r="S813" s="298">
        <v>42.01</v>
      </c>
      <c r="T813" s="298">
        <v>6.3900000000000006</v>
      </c>
      <c r="U813" s="298">
        <v>17.130000000000003</v>
      </c>
      <c r="V813" s="302" t="s">
        <v>485</v>
      </c>
      <c r="W813" s="303" t="s">
        <v>482</v>
      </c>
      <c r="X813" s="303" t="s">
        <v>482</v>
      </c>
      <c r="Y813" s="304" t="s">
        <v>482</v>
      </c>
      <c r="Z813" s="305" t="s">
        <v>482</v>
      </c>
      <c r="AA813" s="305" t="s">
        <v>482</v>
      </c>
      <c r="AB813" s="305" t="s">
        <v>482</v>
      </c>
      <c r="AC813" s="303" t="s">
        <v>482</v>
      </c>
      <c r="AD813" s="303" t="s">
        <v>482</v>
      </c>
      <c r="AE813" s="304" t="s">
        <v>482</v>
      </c>
      <c r="AF813" s="305" t="s">
        <v>482</v>
      </c>
      <c r="AG813" s="304" t="s">
        <v>482</v>
      </c>
      <c r="AH813" s="305" t="s">
        <v>482</v>
      </c>
      <c r="AI813" s="303" t="s">
        <v>482</v>
      </c>
      <c r="AJ813" s="303" t="s">
        <v>482</v>
      </c>
      <c r="AK813" s="304" t="s">
        <v>482</v>
      </c>
      <c r="AL813" s="305" t="s">
        <v>482</v>
      </c>
      <c r="AM813" s="304" t="s">
        <v>482</v>
      </c>
      <c r="AN813" s="305" t="s">
        <v>482</v>
      </c>
      <c r="AO813" s="303">
        <v>48.4</v>
      </c>
      <c r="AP813" s="303">
        <v>6.3900000000000006</v>
      </c>
      <c r="AQ813" s="304">
        <v>65.53</v>
      </c>
      <c r="AR813" s="305">
        <v>17.130000000000003</v>
      </c>
      <c r="AS813" s="304">
        <v>72.16</v>
      </c>
      <c r="AT813" s="305">
        <v>-6.6299999999999955</v>
      </c>
      <c r="AU813" s="292"/>
    </row>
    <row r="814" spans="2:47" ht="15.75">
      <c r="B814" s="293">
        <v>57</v>
      </c>
      <c r="C814" s="294" t="s">
        <v>45</v>
      </c>
      <c r="D814" s="295" t="s">
        <v>544</v>
      </c>
      <c r="E814" s="296">
        <v>41275</v>
      </c>
      <c r="F814" s="296">
        <v>42369</v>
      </c>
      <c r="G814" s="297">
        <v>43101</v>
      </c>
      <c r="H814" s="298">
        <v>2.5099999999999998</v>
      </c>
      <c r="I814" s="298">
        <v>2.5099999999999998</v>
      </c>
      <c r="J814" s="298">
        <v>19.11</v>
      </c>
      <c r="K814" s="298">
        <v>14.84</v>
      </c>
      <c r="L814" s="298" t="s">
        <v>482</v>
      </c>
      <c r="M814" s="298">
        <v>19.11</v>
      </c>
      <c r="N814" s="299" t="s">
        <v>482</v>
      </c>
      <c r="O814" s="300">
        <v>6.613545816733069</v>
      </c>
      <c r="P814" s="299">
        <v>12.33</v>
      </c>
      <c r="Q814" s="301">
        <v>4.9123505976095618</v>
      </c>
      <c r="R814" s="298">
        <v>11.52</v>
      </c>
      <c r="S814" s="298" t="s">
        <v>482</v>
      </c>
      <c r="T814" s="298">
        <v>11.52</v>
      </c>
      <c r="U814" s="298">
        <v>7.59</v>
      </c>
      <c r="V814" s="302" t="s">
        <v>483</v>
      </c>
      <c r="W814" s="303">
        <v>11.52</v>
      </c>
      <c r="X814" s="303">
        <v>11.52</v>
      </c>
      <c r="Y814" s="304">
        <v>19.11</v>
      </c>
      <c r="Z814" s="305">
        <v>7.59</v>
      </c>
      <c r="AA814" s="305" t="s">
        <v>482</v>
      </c>
      <c r="AB814" s="305">
        <v>19.11</v>
      </c>
      <c r="AC814" s="303" t="s">
        <v>482</v>
      </c>
      <c r="AD814" s="303" t="s">
        <v>482</v>
      </c>
      <c r="AE814" s="304" t="s">
        <v>482</v>
      </c>
      <c r="AF814" s="305" t="s">
        <v>482</v>
      </c>
      <c r="AG814" s="304" t="s">
        <v>482</v>
      </c>
      <c r="AH814" s="305" t="s">
        <v>482</v>
      </c>
      <c r="AI814" s="303" t="s">
        <v>482</v>
      </c>
      <c r="AJ814" s="303" t="s">
        <v>482</v>
      </c>
      <c r="AK814" s="304" t="s">
        <v>482</v>
      </c>
      <c r="AL814" s="305" t="s">
        <v>482</v>
      </c>
      <c r="AM814" s="304" t="s">
        <v>482</v>
      </c>
      <c r="AN814" s="305" t="s">
        <v>482</v>
      </c>
      <c r="AO814" s="303" t="s">
        <v>482</v>
      </c>
      <c r="AP814" s="303" t="s">
        <v>482</v>
      </c>
      <c r="AQ814" s="304" t="s">
        <v>482</v>
      </c>
      <c r="AR814" s="305" t="s">
        <v>482</v>
      </c>
      <c r="AS814" s="304" t="s">
        <v>482</v>
      </c>
      <c r="AT814" s="305" t="s">
        <v>482</v>
      </c>
      <c r="AU814" s="292"/>
    </row>
    <row r="815" spans="2:47" ht="15.75">
      <c r="B815" s="293">
        <v>58</v>
      </c>
      <c r="C815" s="294" t="s">
        <v>45</v>
      </c>
      <c r="D815" s="295" t="s">
        <v>545</v>
      </c>
      <c r="E815" s="296">
        <v>41086</v>
      </c>
      <c r="F815" s="296">
        <v>42552</v>
      </c>
      <c r="G815" s="297">
        <v>43100</v>
      </c>
      <c r="H815" s="298">
        <v>8.1999999999999993</v>
      </c>
      <c r="I815" s="298">
        <v>8.1999999999999993</v>
      </c>
      <c r="J815" s="298">
        <v>13.35</v>
      </c>
      <c r="K815" s="298">
        <v>9.5599999999999987</v>
      </c>
      <c r="L815" s="298">
        <v>0</v>
      </c>
      <c r="M815" s="298">
        <v>13.35</v>
      </c>
      <c r="N815" s="299" t="s">
        <v>482</v>
      </c>
      <c r="O815" s="300">
        <v>0.62804878048780499</v>
      </c>
      <c r="P815" s="299">
        <v>1.3599999999999994</v>
      </c>
      <c r="Q815" s="301">
        <v>0.16585365853658532</v>
      </c>
      <c r="R815" s="298">
        <v>4.3499999999999996</v>
      </c>
      <c r="S815" s="298">
        <v>0</v>
      </c>
      <c r="T815" s="298">
        <v>4.3499999999999996</v>
      </c>
      <c r="U815" s="298">
        <v>9</v>
      </c>
      <c r="V815" s="302" t="s">
        <v>483</v>
      </c>
      <c r="W815" s="303">
        <v>4.3499999999999996</v>
      </c>
      <c r="X815" s="303">
        <v>4.3499999999999996</v>
      </c>
      <c r="Y815" s="304">
        <v>13.35</v>
      </c>
      <c r="Z815" s="305">
        <v>9</v>
      </c>
      <c r="AA815" s="305">
        <v>0</v>
      </c>
      <c r="AB815" s="305">
        <v>13.35</v>
      </c>
      <c r="AC815" s="303" t="s">
        <v>482</v>
      </c>
      <c r="AD815" s="303" t="s">
        <v>482</v>
      </c>
      <c r="AE815" s="304" t="s">
        <v>482</v>
      </c>
      <c r="AF815" s="305" t="s">
        <v>482</v>
      </c>
      <c r="AG815" s="304" t="s">
        <v>482</v>
      </c>
      <c r="AH815" s="305" t="s">
        <v>482</v>
      </c>
      <c r="AI815" s="303" t="s">
        <v>482</v>
      </c>
      <c r="AJ815" s="303" t="s">
        <v>482</v>
      </c>
      <c r="AK815" s="304" t="s">
        <v>482</v>
      </c>
      <c r="AL815" s="305" t="s">
        <v>482</v>
      </c>
      <c r="AM815" s="304" t="s">
        <v>482</v>
      </c>
      <c r="AN815" s="305" t="s">
        <v>482</v>
      </c>
      <c r="AO815" s="303" t="s">
        <v>482</v>
      </c>
      <c r="AP815" s="303" t="s">
        <v>482</v>
      </c>
      <c r="AQ815" s="304" t="s">
        <v>482</v>
      </c>
      <c r="AR815" s="305" t="s">
        <v>482</v>
      </c>
      <c r="AS815" s="304" t="s">
        <v>482</v>
      </c>
      <c r="AT815" s="305" t="s">
        <v>482</v>
      </c>
      <c r="AU815" s="292"/>
    </row>
    <row r="816" spans="2:47" ht="15.75">
      <c r="B816" s="293">
        <v>59</v>
      </c>
      <c r="C816" s="294" t="s">
        <v>45</v>
      </c>
      <c r="D816" s="295" t="s">
        <v>546</v>
      </c>
      <c r="E816" s="296">
        <v>41820</v>
      </c>
      <c r="F816" s="296">
        <v>44059</v>
      </c>
      <c r="G816" s="297">
        <v>44196</v>
      </c>
      <c r="H816" s="298">
        <v>0</v>
      </c>
      <c r="I816" s="298">
        <v>0</v>
      </c>
      <c r="J816" s="298">
        <v>0</v>
      </c>
      <c r="K816" s="298">
        <v>0</v>
      </c>
      <c r="L816" s="298">
        <v>0</v>
      </c>
      <c r="M816" s="298">
        <v>0</v>
      </c>
      <c r="N816" s="299" t="s">
        <v>482</v>
      </c>
      <c r="O816" s="300" t="s">
        <v>482</v>
      </c>
      <c r="P816" s="299">
        <v>0</v>
      </c>
      <c r="Q816" s="301" t="s">
        <v>487</v>
      </c>
      <c r="R816" s="298">
        <v>0</v>
      </c>
      <c r="S816" s="298">
        <v>0</v>
      </c>
      <c r="T816" s="298">
        <v>0</v>
      </c>
      <c r="U816" s="298">
        <v>0</v>
      </c>
      <c r="V816" s="302" t="s">
        <v>483</v>
      </c>
      <c r="W816" s="303">
        <v>0</v>
      </c>
      <c r="X816" s="303">
        <v>0</v>
      </c>
      <c r="Y816" s="304">
        <v>0</v>
      </c>
      <c r="Z816" s="305">
        <v>0</v>
      </c>
      <c r="AA816" s="305">
        <v>0</v>
      </c>
      <c r="AB816" s="305">
        <v>0</v>
      </c>
      <c r="AC816" s="303" t="s">
        <v>482</v>
      </c>
      <c r="AD816" s="303" t="s">
        <v>482</v>
      </c>
      <c r="AE816" s="304" t="s">
        <v>482</v>
      </c>
      <c r="AF816" s="305" t="s">
        <v>482</v>
      </c>
      <c r="AG816" s="304" t="s">
        <v>482</v>
      </c>
      <c r="AH816" s="305" t="s">
        <v>482</v>
      </c>
      <c r="AI816" s="303" t="s">
        <v>482</v>
      </c>
      <c r="AJ816" s="303" t="s">
        <v>482</v>
      </c>
      <c r="AK816" s="304" t="s">
        <v>482</v>
      </c>
      <c r="AL816" s="305" t="s">
        <v>482</v>
      </c>
      <c r="AM816" s="304" t="s">
        <v>482</v>
      </c>
      <c r="AN816" s="305" t="s">
        <v>482</v>
      </c>
      <c r="AO816" s="303" t="s">
        <v>482</v>
      </c>
      <c r="AP816" s="303" t="s">
        <v>482</v>
      </c>
      <c r="AQ816" s="304" t="s">
        <v>482</v>
      </c>
      <c r="AR816" s="305" t="s">
        <v>482</v>
      </c>
      <c r="AS816" s="304" t="s">
        <v>482</v>
      </c>
      <c r="AT816" s="305" t="s">
        <v>482</v>
      </c>
      <c r="AU816" s="292"/>
    </row>
    <row r="817" spans="2:47" ht="15.75">
      <c r="B817" s="293">
        <v>60</v>
      </c>
      <c r="C817" s="294" t="s">
        <v>45</v>
      </c>
      <c r="D817" s="295" t="s">
        <v>547</v>
      </c>
      <c r="E817" s="296">
        <v>42270</v>
      </c>
      <c r="F817" s="296">
        <v>44561</v>
      </c>
      <c r="G817" s="297">
        <v>44561</v>
      </c>
      <c r="H817" s="298">
        <v>0</v>
      </c>
      <c r="I817" s="298">
        <v>0</v>
      </c>
      <c r="J817" s="298">
        <v>0</v>
      </c>
      <c r="K817" s="298">
        <v>0</v>
      </c>
      <c r="L817" s="298" t="s">
        <v>482</v>
      </c>
      <c r="M817" s="298">
        <v>0</v>
      </c>
      <c r="N817" s="299" t="s">
        <v>482</v>
      </c>
      <c r="O817" s="300" t="s">
        <v>482</v>
      </c>
      <c r="P817" s="299">
        <v>0</v>
      </c>
      <c r="Q817" s="301" t="s">
        <v>487</v>
      </c>
      <c r="R817" s="298">
        <v>0</v>
      </c>
      <c r="S817" s="298" t="s">
        <v>482</v>
      </c>
      <c r="T817" s="298">
        <v>0</v>
      </c>
      <c r="U817" s="298">
        <v>0</v>
      </c>
      <c r="V817" s="302" t="s">
        <v>483</v>
      </c>
      <c r="W817" s="303">
        <v>0</v>
      </c>
      <c r="X817" s="303">
        <v>0</v>
      </c>
      <c r="Y817" s="304">
        <v>0</v>
      </c>
      <c r="Z817" s="305">
        <v>0</v>
      </c>
      <c r="AA817" s="305" t="s">
        <v>482</v>
      </c>
      <c r="AB817" s="305">
        <v>0</v>
      </c>
      <c r="AC817" s="303" t="s">
        <v>482</v>
      </c>
      <c r="AD817" s="303" t="s">
        <v>482</v>
      </c>
      <c r="AE817" s="304" t="s">
        <v>482</v>
      </c>
      <c r="AF817" s="305" t="s">
        <v>482</v>
      </c>
      <c r="AG817" s="304" t="s">
        <v>482</v>
      </c>
      <c r="AH817" s="305" t="s">
        <v>482</v>
      </c>
      <c r="AI817" s="303" t="s">
        <v>482</v>
      </c>
      <c r="AJ817" s="303" t="s">
        <v>482</v>
      </c>
      <c r="AK817" s="304" t="s">
        <v>482</v>
      </c>
      <c r="AL817" s="305" t="s">
        <v>482</v>
      </c>
      <c r="AM817" s="304" t="s">
        <v>482</v>
      </c>
      <c r="AN817" s="305" t="s">
        <v>482</v>
      </c>
      <c r="AO817" s="303" t="s">
        <v>482</v>
      </c>
      <c r="AP817" s="303" t="s">
        <v>482</v>
      </c>
      <c r="AQ817" s="304" t="s">
        <v>482</v>
      </c>
      <c r="AR817" s="305" t="s">
        <v>482</v>
      </c>
      <c r="AS817" s="304" t="s">
        <v>482</v>
      </c>
      <c r="AT817" s="305" t="s">
        <v>482</v>
      </c>
      <c r="AU817" s="292"/>
    </row>
    <row r="818" spans="2:47" ht="15.75">
      <c r="B818" s="293">
        <v>61</v>
      </c>
      <c r="C818" s="294" t="s">
        <v>45</v>
      </c>
      <c r="D818" s="295" t="s">
        <v>548</v>
      </c>
      <c r="E818" s="296">
        <v>42369</v>
      </c>
      <c r="F818" s="296">
        <v>42735</v>
      </c>
      <c r="G818" s="297">
        <v>42735</v>
      </c>
      <c r="H818" s="298">
        <v>0</v>
      </c>
      <c r="I818" s="298">
        <v>0</v>
      </c>
      <c r="J818" s="298">
        <v>0</v>
      </c>
      <c r="K818" s="298">
        <v>0</v>
      </c>
      <c r="L818" s="298" t="s">
        <v>482</v>
      </c>
      <c r="M818" s="298">
        <v>0</v>
      </c>
      <c r="N818" s="299" t="s">
        <v>482</v>
      </c>
      <c r="O818" s="300" t="s">
        <v>482</v>
      </c>
      <c r="P818" s="299">
        <v>0</v>
      </c>
      <c r="Q818" s="301" t="s">
        <v>487</v>
      </c>
      <c r="R818" s="298">
        <v>0</v>
      </c>
      <c r="S818" s="298" t="s">
        <v>482</v>
      </c>
      <c r="T818" s="298">
        <v>0</v>
      </c>
      <c r="U818" s="298">
        <v>0</v>
      </c>
      <c r="V818" s="302" t="s">
        <v>483</v>
      </c>
      <c r="W818" s="303">
        <v>0</v>
      </c>
      <c r="X818" s="303">
        <v>0</v>
      </c>
      <c r="Y818" s="304">
        <v>0</v>
      </c>
      <c r="Z818" s="305">
        <v>0</v>
      </c>
      <c r="AA818" s="305" t="s">
        <v>482</v>
      </c>
      <c r="AB818" s="305">
        <v>0</v>
      </c>
      <c r="AC818" s="303" t="s">
        <v>482</v>
      </c>
      <c r="AD818" s="303" t="s">
        <v>482</v>
      </c>
      <c r="AE818" s="304" t="s">
        <v>482</v>
      </c>
      <c r="AF818" s="305" t="s">
        <v>482</v>
      </c>
      <c r="AG818" s="304" t="s">
        <v>482</v>
      </c>
      <c r="AH818" s="305" t="s">
        <v>482</v>
      </c>
      <c r="AI818" s="303" t="s">
        <v>482</v>
      </c>
      <c r="AJ818" s="303" t="s">
        <v>482</v>
      </c>
      <c r="AK818" s="304" t="s">
        <v>482</v>
      </c>
      <c r="AL818" s="305" t="s">
        <v>482</v>
      </c>
      <c r="AM818" s="304" t="s">
        <v>482</v>
      </c>
      <c r="AN818" s="305" t="s">
        <v>482</v>
      </c>
      <c r="AO818" s="303" t="s">
        <v>482</v>
      </c>
      <c r="AP818" s="303" t="s">
        <v>482</v>
      </c>
      <c r="AQ818" s="304" t="s">
        <v>482</v>
      </c>
      <c r="AR818" s="305" t="s">
        <v>482</v>
      </c>
      <c r="AS818" s="304" t="s">
        <v>482</v>
      </c>
      <c r="AT818" s="305" t="s">
        <v>482</v>
      </c>
      <c r="AU818" s="292"/>
    </row>
    <row r="819" spans="2:47" ht="15.75">
      <c r="B819" s="293">
        <v>62</v>
      </c>
      <c r="C819" s="294" t="s">
        <v>45</v>
      </c>
      <c r="D819" s="295" t="s">
        <v>549</v>
      </c>
      <c r="E819" s="296">
        <v>42226</v>
      </c>
      <c r="F819" s="296">
        <v>44196</v>
      </c>
      <c r="G819" s="297">
        <v>44196</v>
      </c>
      <c r="H819" s="298">
        <v>0</v>
      </c>
      <c r="I819" s="298">
        <v>0</v>
      </c>
      <c r="J819" s="298">
        <v>0</v>
      </c>
      <c r="K819" s="298">
        <v>0</v>
      </c>
      <c r="L819" s="298" t="s">
        <v>482</v>
      </c>
      <c r="M819" s="298">
        <v>0</v>
      </c>
      <c r="N819" s="299" t="s">
        <v>482</v>
      </c>
      <c r="O819" s="300" t="s">
        <v>482</v>
      </c>
      <c r="P819" s="299">
        <v>0</v>
      </c>
      <c r="Q819" s="301" t="s">
        <v>487</v>
      </c>
      <c r="R819" s="298">
        <v>0</v>
      </c>
      <c r="S819" s="298" t="s">
        <v>482</v>
      </c>
      <c r="T819" s="298">
        <v>0</v>
      </c>
      <c r="U819" s="298">
        <v>0</v>
      </c>
      <c r="V819" s="302" t="s">
        <v>483</v>
      </c>
      <c r="W819" s="303">
        <v>0</v>
      </c>
      <c r="X819" s="303">
        <v>0</v>
      </c>
      <c r="Y819" s="304">
        <v>0</v>
      </c>
      <c r="Z819" s="305">
        <v>0</v>
      </c>
      <c r="AA819" s="305" t="s">
        <v>482</v>
      </c>
      <c r="AB819" s="305">
        <v>0</v>
      </c>
      <c r="AC819" s="303" t="s">
        <v>482</v>
      </c>
      <c r="AD819" s="303" t="s">
        <v>482</v>
      </c>
      <c r="AE819" s="304" t="s">
        <v>482</v>
      </c>
      <c r="AF819" s="305" t="s">
        <v>482</v>
      </c>
      <c r="AG819" s="304" t="s">
        <v>482</v>
      </c>
      <c r="AH819" s="305" t="s">
        <v>482</v>
      </c>
      <c r="AI819" s="303" t="s">
        <v>482</v>
      </c>
      <c r="AJ819" s="303" t="s">
        <v>482</v>
      </c>
      <c r="AK819" s="304" t="s">
        <v>482</v>
      </c>
      <c r="AL819" s="305" t="s">
        <v>482</v>
      </c>
      <c r="AM819" s="304" t="s">
        <v>482</v>
      </c>
      <c r="AN819" s="305" t="s">
        <v>482</v>
      </c>
      <c r="AO819" s="303" t="s">
        <v>482</v>
      </c>
      <c r="AP819" s="303" t="s">
        <v>482</v>
      </c>
      <c r="AQ819" s="304" t="s">
        <v>482</v>
      </c>
      <c r="AR819" s="305" t="s">
        <v>482</v>
      </c>
      <c r="AS819" s="304" t="s">
        <v>482</v>
      </c>
      <c r="AT819" s="305" t="s">
        <v>482</v>
      </c>
      <c r="AU819" s="292"/>
    </row>
    <row r="820" spans="2:47" ht="15.75">
      <c r="B820" s="293">
        <v>63</v>
      </c>
      <c r="C820" s="294" t="s">
        <v>45</v>
      </c>
      <c r="D820" s="295" t="s">
        <v>550</v>
      </c>
      <c r="E820" s="296">
        <v>41548</v>
      </c>
      <c r="F820" s="296">
        <v>42369</v>
      </c>
      <c r="G820" s="297">
        <v>42521</v>
      </c>
      <c r="H820" s="298">
        <v>1.7</v>
      </c>
      <c r="I820" s="298">
        <v>1.5699999999999998</v>
      </c>
      <c r="J820" s="298">
        <v>8.07</v>
      </c>
      <c r="K820" s="298">
        <v>8.07</v>
      </c>
      <c r="L820" s="298" t="s">
        <v>482</v>
      </c>
      <c r="M820" s="298">
        <v>8.07</v>
      </c>
      <c r="N820" s="299" t="s">
        <v>482</v>
      </c>
      <c r="O820" s="300">
        <v>3.7470588235294118</v>
      </c>
      <c r="P820" s="299">
        <v>6.5</v>
      </c>
      <c r="Q820" s="301">
        <v>4.1401273885350323</v>
      </c>
      <c r="R820" s="298">
        <v>5.93</v>
      </c>
      <c r="S820" s="298" t="s">
        <v>482</v>
      </c>
      <c r="T820" s="298">
        <v>5.93</v>
      </c>
      <c r="U820" s="298">
        <v>2.1400000000000006</v>
      </c>
      <c r="V820" s="302" t="s">
        <v>483</v>
      </c>
      <c r="W820" s="303">
        <v>5.93</v>
      </c>
      <c r="X820" s="303">
        <v>5.93</v>
      </c>
      <c r="Y820" s="304">
        <v>8.07</v>
      </c>
      <c r="Z820" s="305">
        <v>2.1400000000000006</v>
      </c>
      <c r="AA820" s="305" t="s">
        <v>482</v>
      </c>
      <c r="AB820" s="305">
        <v>8.07</v>
      </c>
      <c r="AC820" s="303" t="s">
        <v>482</v>
      </c>
      <c r="AD820" s="303" t="s">
        <v>482</v>
      </c>
      <c r="AE820" s="304" t="s">
        <v>482</v>
      </c>
      <c r="AF820" s="305" t="s">
        <v>482</v>
      </c>
      <c r="AG820" s="304" t="s">
        <v>482</v>
      </c>
      <c r="AH820" s="305" t="s">
        <v>482</v>
      </c>
      <c r="AI820" s="303" t="s">
        <v>482</v>
      </c>
      <c r="AJ820" s="303" t="s">
        <v>482</v>
      </c>
      <c r="AK820" s="304" t="s">
        <v>482</v>
      </c>
      <c r="AL820" s="305" t="s">
        <v>482</v>
      </c>
      <c r="AM820" s="304" t="s">
        <v>482</v>
      </c>
      <c r="AN820" s="305" t="s">
        <v>482</v>
      </c>
      <c r="AO820" s="303" t="s">
        <v>482</v>
      </c>
      <c r="AP820" s="303" t="s">
        <v>482</v>
      </c>
      <c r="AQ820" s="304" t="s">
        <v>482</v>
      </c>
      <c r="AR820" s="305" t="s">
        <v>482</v>
      </c>
      <c r="AS820" s="304" t="s">
        <v>482</v>
      </c>
      <c r="AT820" s="305" t="s">
        <v>482</v>
      </c>
      <c r="AU820" s="292"/>
    </row>
    <row r="821" spans="2:47" ht="15.75">
      <c r="B821" s="293">
        <v>64</v>
      </c>
      <c r="C821" s="294" t="s">
        <v>45</v>
      </c>
      <c r="D821" s="295" t="s">
        <v>551</v>
      </c>
      <c r="E821" s="296">
        <v>41733</v>
      </c>
      <c r="F821" s="296">
        <v>42948</v>
      </c>
      <c r="G821" s="297">
        <v>42675</v>
      </c>
      <c r="H821" s="298">
        <v>9.09</v>
      </c>
      <c r="I821" s="298">
        <v>8.24</v>
      </c>
      <c r="J821" s="298">
        <v>9.64</v>
      </c>
      <c r="K821" s="298">
        <v>8.7800000000000011</v>
      </c>
      <c r="L821" s="298">
        <v>0</v>
      </c>
      <c r="M821" s="298">
        <v>9.64</v>
      </c>
      <c r="N821" s="299" t="s">
        <v>482</v>
      </c>
      <c r="O821" s="300">
        <v>6.0506050605060584E-2</v>
      </c>
      <c r="P821" s="299">
        <v>0.54000000000000092</v>
      </c>
      <c r="Q821" s="301">
        <v>6.5533980582524382E-2</v>
      </c>
      <c r="R821" s="298">
        <v>5.22</v>
      </c>
      <c r="S821" s="298">
        <v>0</v>
      </c>
      <c r="T821" s="298">
        <v>5.22</v>
      </c>
      <c r="U821" s="298">
        <v>4.4200000000000008</v>
      </c>
      <c r="V821" s="302" t="s">
        <v>483</v>
      </c>
      <c r="W821" s="303">
        <v>5.22</v>
      </c>
      <c r="X821" s="303">
        <v>5.22</v>
      </c>
      <c r="Y821" s="304">
        <v>9.64</v>
      </c>
      <c r="Z821" s="305">
        <v>4.4200000000000008</v>
      </c>
      <c r="AA821" s="305">
        <v>0</v>
      </c>
      <c r="AB821" s="305">
        <v>9.64</v>
      </c>
      <c r="AC821" s="303" t="s">
        <v>482</v>
      </c>
      <c r="AD821" s="303" t="s">
        <v>482</v>
      </c>
      <c r="AE821" s="304" t="s">
        <v>482</v>
      </c>
      <c r="AF821" s="305" t="s">
        <v>482</v>
      </c>
      <c r="AG821" s="304" t="s">
        <v>482</v>
      </c>
      <c r="AH821" s="305" t="s">
        <v>482</v>
      </c>
      <c r="AI821" s="303" t="s">
        <v>482</v>
      </c>
      <c r="AJ821" s="303" t="s">
        <v>482</v>
      </c>
      <c r="AK821" s="304" t="s">
        <v>482</v>
      </c>
      <c r="AL821" s="305" t="s">
        <v>482</v>
      </c>
      <c r="AM821" s="304" t="s">
        <v>482</v>
      </c>
      <c r="AN821" s="305" t="s">
        <v>482</v>
      </c>
      <c r="AO821" s="303" t="s">
        <v>482</v>
      </c>
      <c r="AP821" s="303" t="s">
        <v>482</v>
      </c>
      <c r="AQ821" s="304" t="s">
        <v>482</v>
      </c>
      <c r="AR821" s="305" t="s">
        <v>482</v>
      </c>
      <c r="AS821" s="304" t="s">
        <v>482</v>
      </c>
      <c r="AT821" s="305" t="s">
        <v>482</v>
      </c>
      <c r="AU821" s="292"/>
    </row>
    <row r="822" spans="2:47" ht="15.75">
      <c r="B822" s="293">
        <v>65</v>
      </c>
      <c r="C822" s="294" t="s">
        <v>45</v>
      </c>
      <c r="D822" s="295" t="s">
        <v>552</v>
      </c>
      <c r="E822" s="296">
        <v>42282</v>
      </c>
      <c r="F822" s="296">
        <v>43830</v>
      </c>
      <c r="G822" s="297">
        <v>43830</v>
      </c>
      <c r="H822" s="298">
        <v>0</v>
      </c>
      <c r="I822" s="298">
        <v>0</v>
      </c>
      <c r="J822" s="298">
        <v>0</v>
      </c>
      <c r="K822" s="298">
        <v>0</v>
      </c>
      <c r="L822" s="298" t="s">
        <v>482</v>
      </c>
      <c r="M822" s="298">
        <v>0</v>
      </c>
      <c r="N822" s="299" t="s">
        <v>482</v>
      </c>
      <c r="O822" s="300" t="s">
        <v>482</v>
      </c>
      <c r="P822" s="299">
        <v>0</v>
      </c>
      <c r="Q822" s="301" t="s">
        <v>487</v>
      </c>
      <c r="R822" s="298">
        <v>0</v>
      </c>
      <c r="S822" s="298" t="s">
        <v>482</v>
      </c>
      <c r="T822" s="298">
        <v>0</v>
      </c>
      <c r="U822" s="298">
        <v>0</v>
      </c>
      <c r="V822" s="302" t="s">
        <v>483</v>
      </c>
      <c r="W822" s="303">
        <v>0</v>
      </c>
      <c r="X822" s="303">
        <v>0</v>
      </c>
      <c r="Y822" s="304">
        <v>0</v>
      </c>
      <c r="Z822" s="305">
        <v>0</v>
      </c>
      <c r="AA822" s="305" t="s">
        <v>482</v>
      </c>
      <c r="AB822" s="305">
        <v>0</v>
      </c>
      <c r="AC822" s="303" t="s">
        <v>482</v>
      </c>
      <c r="AD822" s="303" t="s">
        <v>482</v>
      </c>
      <c r="AE822" s="304" t="s">
        <v>482</v>
      </c>
      <c r="AF822" s="305" t="s">
        <v>482</v>
      </c>
      <c r="AG822" s="304" t="s">
        <v>482</v>
      </c>
      <c r="AH822" s="305" t="s">
        <v>482</v>
      </c>
      <c r="AI822" s="303" t="s">
        <v>482</v>
      </c>
      <c r="AJ822" s="303" t="s">
        <v>482</v>
      </c>
      <c r="AK822" s="304" t="s">
        <v>482</v>
      </c>
      <c r="AL822" s="305" t="s">
        <v>482</v>
      </c>
      <c r="AM822" s="304" t="s">
        <v>482</v>
      </c>
      <c r="AN822" s="305" t="s">
        <v>482</v>
      </c>
      <c r="AO822" s="303" t="s">
        <v>482</v>
      </c>
      <c r="AP822" s="303" t="s">
        <v>482</v>
      </c>
      <c r="AQ822" s="304" t="s">
        <v>482</v>
      </c>
      <c r="AR822" s="305" t="s">
        <v>482</v>
      </c>
      <c r="AS822" s="304" t="s">
        <v>482</v>
      </c>
      <c r="AT822" s="305" t="s">
        <v>482</v>
      </c>
      <c r="AU822" s="292"/>
    </row>
    <row r="823" spans="2:47" ht="15.75">
      <c r="B823" s="293">
        <v>66</v>
      </c>
      <c r="C823" s="294" t="s">
        <v>45</v>
      </c>
      <c r="D823" s="295" t="s">
        <v>553</v>
      </c>
      <c r="E823" s="296">
        <v>42009</v>
      </c>
      <c r="F823" s="296">
        <v>42735</v>
      </c>
      <c r="G823" s="297">
        <v>42887</v>
      </c>
      <c r="H823" s="298">
        <v>6.4</v>
      </c>
      <c r="I823" s="298">
        <v>4.9000000000000004</v>
      </c>
      <c r="J823" s="298">
        <v>8.3000000000000007</v>
      </c>
      <c r="K823" s="298">
        <v>7.4</v>
      </c>
      <c r="L823" s="298" t="s">
        <v>482</v>
      </c>
      <c r="M823" s="298">
        <v>8.3000000000000007</v>
      </c>
      <c r="N823" s="299" t="s">
        <v>482</v>
      </c>
      <c r="O823" s="300">
        <v>0.29687500000000006</v>
      </c>
      <c r="P823" s="299">
        <v>2.5</v>
      </c>
      <c r="Q823" s="301">
        <v>0.51020408163265307</v>
      </c>
      <c r="R823" s="298">
        <v>0.9</v>
      </c>
      <c r="S823" s="298" t="s">
        <v>482</v>
      </c>
      <c r="T823" s="298">
        <v>0.9</v>
      </c>
      <c r="U823" s="298">
        <v>7.4</v>
      </c>
      <c r="V823" s="302" t="s">
        <v>483</v>
      </c>
      <c r="W823" s="303">
        <v>0.9</v>
      </c>
      <c r="X823" s="303">
        <v>0.9</v>
      </c>
      <c r="Y823" s="304">
        <v>8.3000000000000007</v>
      </c>
      <c r="Z823" s="305">
        <v>7.4</v>
      </c>
      <c r="AA823" s="305" t="s">
        <v>482</v>
      </c>
      <c r="AB823" s="305">
        <v>8.3000000000000007</v>
      </c>
      <c r="AC823" s="303" t="s">
        <v>482</v>
      </c>
      <c r="AD823" s="303" t="s">
        <v>482</v>
      </c>
      <c r="AE823" s="304" t="s">
        <v>482</v>
      </c>
      <c r="AF823" s="305" t="s">
        <v>482</v>
      </c>
      <c r="AG823" s="304" t="s">
        <v>482</v>
      </c>
      <c r="AH823" s="305" t="s">
        <v>482</v>
      </c>
      <c r="AI823" s="303" t="s">
        <v>482</v>
      </c>
      <c r="AJ823" s="303" t="s">
        <v>482</v>
      </c>
      <c r="AK823" s="304" t="s">
        <v>482</v>
      </c>
      <c r="AL823" s="305" t="s">
        <v>482</v>
      </c>
      <c r="AM823" s="304" t="s">
        <v>482</v>
      </c>
      <c r="AN823" s="305" t="s">
        <v>482</v>
      </c>
      <c r="AO823" s="303" t="s">
        <v>482</v>
      </c>
      <c r="AP823" s="303" t="s">
        <v>482</v>
      </c>
      <c r="AQ823" s="304" t="s">
        <v>482</v>
      </c>
      <c r="AR823" s="305" t="s">
        <v>482</v>
      </c>
      <c r="AS823" s="304" t="s">
        <v>482</v>
      </c>
      <c r="AT823" s="305" t="s">
        <v>482</v>
      </c>
      <c r="AU823" s="292"/>
    </row>
    <row r="824" spans="2:47" ht="15.75">
      <c r="B824" s="293">
        <v>67</v>
      </c>
      <c r="C824" s="294" t="s">
        <v>45</v>
      </c>
      <c r="D824" s="295" t="s">
        <v>554</v>
      </c>
      <c r="E824" s="296">
        <v>40308</v>
      </c>
      <c r="F824" s="296">
        <v>42004</v>
      </c>
      <c r="G824" s="297">
        <v>42094</v>
      </c>
      <c r="H824" s="298">
        <v>25.13</v>
      </c>
      <c r="I824" s="298">
        <v>25.13</v>
      </c>
      <c r="J824" s="298">
        <v>22.6</v>
      </c>
      <c r="K824" s="298">
        <v>22.6</v>
      </c>
      <c r="L824" s="298">
        <v>22.8</v>
      </c>
      <c r="M824" s="298">
        <v>-0.19999999999999929</v>
      </c>
      <c r="N824" s="299">
        <v>-8.7719298245613718E-3</v>
      </c>
      <c r="O824" s="300">
        <v>-0.10067648229208108</v>
      </c>
      <c r="P824" s="299">
        <v>-2.5299999999999976</v>
      </c>
      <c r="Q824" s="301">
        <v>-0.10067648229208108</v>
      </c>
      <c r="R824" s="298">
        <v>22.6</v>
      </c>
      <c r="S824" s="298">
        <v>22.2</v>
      </c>
      <c r="T824" s="298">
        <v>0.40000000000000213</v>
      </c>
      <c r="U824" s="298">
        <v>0</v>
      </c>
      <c r="V824" s="302" t="s">
        <v>499</v>
      </c>
      <c r="W824" s="303" t="s">
        <v>482</v>
      </c>
      <c r="X824" s="303" t="s">
        <v>482</v>
      </c>
      <c r="Y824" s="304" t="s">
        <v>482</v>
      </c>
      <c r="Z824" s="305" t="s">
        <v>482</v>
      </c>
      <c r="AA824" s="305" t="s">
        <v>482</v>
      </c>
      <c r="AB824" s="305" t="s">
        <v>482</v>
      </c>
      <c r="AC824" s="303">
        <v>22.6</v>
      </c>
      <c r="AD824" s="303">
        <v>0.40000000000000213</v>
      </c>
      <c r="AE824" s="304">
        <v>22.6</v>
      </c>
      <c r="AF824" s="305">
        <v>0</v>
      </c>
      <c r="AG824" s="304">
        <v>22.8</v>
      </c>
      <c r="AH824" s="305">
        <v>0.40000000000000213</v>
      </c>
      <c r="AI824" s="303" t="s">
        <v>482</v>
      </c>
      <c r="AJ824" s="303" t="s">
        <v>482</v>
      </c>
      <c r="AK824" s="304" t="s">
        <v>482</v>
      </c>
      <c r="AL824" s="305" t="s">
        <v>482</v>
      </c>
      <c r="AM824" s="304" t="s">
        <v>482</v>
      </c>
      <c r="AN824" s="305" t="s">
        <v>482</v>
      </c>
      <c r="AO824" s="303" t="s">
        <v>482</v>
      </c>
      <c r="AP824" s="303" t="s">
        <v>482</v>
      </c>
      <c r="AQ824" s="304" t="s">
        <v>482</v>
      </c>
      <c r="AR824" s="305" t="s">
        <v>482</v>
      </c>
      <c r="AS824" s="304" t="s">
        <v>482</v>
      </c>
      <c r="AT824" s="305" t="s">
        <v>482</v>
      </c>
      <c r="AU824" s="292"/>
    </row>
    <row r="825" spans="2:47" ht="15.75">
      <c r="B825" s="293">
        <v>68</v>
      </c>
      <c r="C825" s="294" t="s">
        <v>45</v>
      </c>
      <c r="D825" s="295" t="s">
        <v>555</v>
      </c>
      <c r="E825" s="296">
        <v>42275</v>
      </c>
      <c r="F825" s="296">
        <v>43465</v>
      </c>
      <c r="G825" s="297">
        <v>43465</v>
      </c>
      <c r="H825" s="298">
        <v>0</v>
      </c>
      <c r="I825" s="298">
        <v>0</v>
      </c>
      <c r="J825" s="298">
        <v>0</v>
      </c>
      <c r="K825" s="298">
        <v>0</v>
      </c>
      <c r="L825" s="298" t="s">
        <v>482</v>
      </c>
      <c r="M825" s="298">
        <v>0</v>
      </c>
      <c r="N825" s="299" t="s">
        <v>482</v>
      </c>
      <c r="O825" s="300" t="s">
        <v>482</v>
      </c>
      <c r="P825" s="299">
        <v>0</v>
      </c>
      <c r="Q825" s="301" t="s">
        <v>487</v>
      </c>
      <c r="R825" s="298">
        <v>0</v>
      </c>
      <c r="S825" s="298" t="s">
        <v>482</v>
      </c>
      <c r="T825" s="298">
        <v>0</v>
      </c>
      <c r="U825" s="298">
        <v>0</v>
      </c>
      <c r="V825" s="302" t="s">
        <v>483</v>
      </c>
      <c r="W825" s="303">
        <v>0</v>
      </c>
      <c r="X825" s="303">
        <v>0</v>
      </c>
      <c r="Y825" s="304">
        <v>0</v>
      </c>
      <c r="Z825" s="305">
        <v>0</v>
      </c>
      <c r="AA825" s="305" t="s">
        <v>482</v>
      </c>
      <c r="AB825" s="305">
        <v>0</v>
      </c>
      <c r="AC825" s="303" t="s">
        <v>482</v>
      </c>
      <c r="AD825" s="303" t="s">
        <v>482</v>
      </c>
      <c r="AE825" s="304" t="s">
        <v>482</v>
      </c>
      <c r="AF825" s="305" t="s">
        <v>482</v>
      </c>
      <c r="AG825" s="304" t="s">
        <v>482</v>
      </c>
      <c r="AH825" s="305" t="s">
        <v>482</v>
      </c>
      <c r="AI825" s="303" t="s">
        <v>482</v>
      </c>
      <c r="AJ825" s="303" t="s">
        <v>482</v>
      </c>
      <c r="AK825" s="304" t="s">
        <v>482</v>
      </c>
      <c r="AL825" s="305" t="s">
        <v>482</v>
      </c>
      <c r="AM825" s="304" t="s">
        <v>482</v>
      </c>
      <c r="AN825" s="305" t="s">
        <v>482</v>
      </c>
      <c r="AO825" s="303" t="s">
        <v>482</v>
      </c>
      <c r="AP825" s="303" t="s">
        <v>482</v>
      </c>
      <c r="AQ825" s="304" t="s">
        <v>482</v>
      </c>
      <c r="AR825" s="305" t="s">
        <v>482</v>
      </c>
      <c r="AS825" s="304" t="s">
        <v>482</v>
      </c>
      <c r="AT825" s="305" t="s">
        <v>482</v>
      </c>
      <c r="AU825" s="292"/>
    </row>
    <row r="826" spans="2:47" ht="15.75">
      <c r="B826" s="293">
        <v>69</v>
      </c>
      <c r="C826" s="294" t="s">
        <v>45</v>
      </c>
      <c r="D826" s="295" t="s">
        <v>556</v>
      </c>
      <c r="E826" s="296">
        <v>40909</v>
      </c>
      <c r="F826" s="296">
        <v>43465</v>
      </c>
      <c r="G826" s="297">
        <v>43465</v>
      </c>
      <c r="H826" s="298">
        <v>11.2</v>
      </c>
      <c r="I826" s="298">
        <v>10.5</v>
      </c>
      <c r="J826" s="298">
        <v>12.8</v>
      </c>
      <c r="K826" s="298">
        <v>12.100000000000001</v>
      </c>
      <c r="L826" s="298">
        <v>0</v>
      </c>
      <c r="M826" s="298">
        <v>12.8</v>
      </c>
      <c r="N826" s="299" t="s">
        <v>482</v>
      </c>
      <c r="O826" s="300">
        <v>0.14285714285714299</v>
      </c>
      <c r="P826" s="299">
        <v>1.6000000000000014</v>
      </c>
      <c r="Q826" s="301">
        <v>0.15238095238095251</v>
      </c>
      <c r="R826" s="298">
        <v>9.3000000000000007</v>
      </c>
      <c r="S826" s="298">
        <v>0</v>
      </c>
      <c r="T826" s="298">
        <v>9.3000000000000007</v>
      </c>
      <c r="U826" s="298">
        <v>3.5</v>
      </c>
      <c r="V826" s="302" t="s">
        <v>483</v>
      </c>
      <c r="W826" s="303">
        <v>9.3000000000000007</v>
      </c>
      <c r="X826" s="303">
        <v>9.3000000000000007</v>
      </c>
      <c r="Y826" s="304">
        <v>12.8</v>
      </c>
      <c r="Z826" s="305">
        <v>3.5</v>
      </c>
      <c r="AA826" s="305">
        <v>0</v>
      </c>
      <c r="AB826" s="305">
        <v>12.8</v>
      </c>
      <c r="AC826" s="303" t="s">
        <v>482</v>
      </c>
      <c r="AD826" s="303" t="s">
        <v>482</v>
      </c>
      <c r="AE826" s="304" t="s">
        <v>482</v>
      </c>
      <c r="AF826" s="305" t="s">
        <v>482</v>
      </c>
      <c r="AG826" s="304" t="s">
        <v>482</v>
      </c>
      <c r="AH826" s="305" t="s">
        <v>482</v>
      </c>
      <c r="AI826" s="303" t="s">
        <v>482</v>
      </c>
      <c r="AJ826" s="303" t="s">
        <v>482</v>
      </c>
      <c r="AK826" s="304" t="s">
        <v>482</v>
      </c>
      <c r="AL826" s="305" t="s">
        <v>482</v>
      </c>
      <c r="AM826" s="304" t="s">
        <v>482</v>
      </c>
      <c r="AN826" s="305" t="s">
        <v>482</v>
      </c>
      <c r="AO826" s="303" t="s">
        <v>482</v>
      </c>
      <c r="AP826" s="303" t="s">
        <v>482</v>
      </c>
      <c r="AQ826" s="304" t="s">
        <v>482</v>
      </c>
      <c r="AR826" s="305" t="s">
        <v>482</v>
      </c>
      <c r="AS826" s="304" t="s">
        <v>482</v>
      </c>
      <c r="AT826" s="305" t="s">
        <v>482</v>
      </c>
      <c r="AU826" s="292"/>
    </row>
    <row r="827" spans="2:47" ht="15.75">
      <c r="B827" s="293">
        <v>70</v>
      </c>
      <c r="C827" s="294" t="s">
        <v>45</v>
      </c>
      <c r="D827" s="295" t="s">
        <v>557</v>
      </c>
      <c r="E827" s="296">
        <v>40908</v>
      </c>
      <c r="F827" s="296">
        <v>42735</v>
      </c>
      <c r="G827" s="297">
        <v>42735</v>
      </c>
      <c r="H827" s="298">
        <v>0</v>
      </c>
      <c r="I827" s="298">
        <v>0</v>
      </c>
      <c r="J827" s="298">
        <v>0</v>
      </c>
      <c r="K827" s="298">
        <v>0</v>
      </c>
      <c r="L827" s="298" t="s">
        <v>482</v>
      </c>
      <c r="M827" s="298">
        <v>0</v>
      </c>
      <c r="N827" s="299" t="s">
        <v>482</v>
      </c>
      <c r="O827" s="300" t="s">
        <v>482</v>
      </c>
      <c r="P827" s="299">
        <v>0</v>
      </c>
      <c r="Q827" s="301" t="s">
        <v>487</v>
      </c>
      <c r="R827" s="298">
        <v>0</v>
      </c>
      <c r="S827" s="298" t="s">
        <v>482</v>
      </c>
      <c r="T827" s="298">
        <v>0</v>
      </c>
      <c r="U827" s="298">
        <v>0</v>
      </c>
      <c r="V827" s="302" t="s">
        <v>483</v>
      </c>
      <c r="W827" s="303">
        <v>0</v>
      </c>
      <c r="X827" s="303">
        <v>0</v>
      </c>
      <c r="Y827" s="304">
        <v>0</v>
      </c>
      <c r="Z827" s="305">
        <v>0</v>
      </c>
      <c r="AA827" s="305" t="s">
        <v>482</v>
      </c>
      <c r="AB827" s="305">
        <v>0</v>
      </c>
      <c r="AC827" s="303" t="s">
        <v>482</v>
      </c>
      <c r="AD827" s="303" t="s">
        <v>482</v>
      </c>
      <c r="AE827" s="304" t="s">
        <v>482</v>
      </c>
      <c r="AF827" s="305" t="s">
        <v>482</v>
      </c>
      <c r="AG827" s="304" t="s">
        <v>482</v>
      </c>
      <c r="AH827" s="305" t="s">
        <v>482</v>
      </c>
      <c r="AI827" s="303" t="s">
        <v>482</v>
      </c>
      <c r="AJ827" s="303" t="s">
        <v>482</v>
      </c>
      <c r="AK827" s="304" t="s">
        <v>482</v>
      </c>
      <c r="AL827" s="305" t="s">
        <v>482</v>
      </c>
      <c r="AM827" s="304" t="s">
        <v>482</v>
      </c>
      <c r="AN827" s="305" t="s">
        <v>482</v>
      </c>
      <c r="AO827" s="303" t="s">
        <v>482</v>
      </c>
      <c r="AP827" s="303" t="s">
        <v>482</v>
      </c>
      <c r="AQ827" s="304" t="s">
        <v>482</v>
      </c>
      <c r="AR827" s="305" t="s">
        <v>482</v>
      </c>
      <c r="AS827" s="304" t="s">
        <v>482</v>
      </c>
      <c r="AT827" s="305" t="s">
        <v>482</v>
      </c>
      <c r="AU827" s="292"/>
    </row>
    <row r="828" spans="2:47" ht="15.75">
      <c r="B828" s="293">
        <v>71</v>
      </c>
      <c r="C828" s="294" t="s">
        <v>45</v>
      </c>
      <c r="D828" s="295" t="s">
        <v>558</v>
      </c>
      <c r="E828" s="296">
        <v>42369</v>
      </c>
      <c r="F828" s="296">
        <v>43465</v>
      </c>
      <c r="G828" s="297">
        <v>43465</v>
      </c>
      <c r="H828" s="298">
        <v>0</v>
      </c>
      <c r="I828" s="298">
        <v>0</v>
      </c>
      <c r="J828" s="298">
        <v>0</v>
      </c>
      <c r="K828" s="298">
        <v>0</v>
      </c>
      <c r="L828" s="298" t="s">
        <v>482</v>
      </c>
      <c r="M828" s="298">
        <v>0</v>
      </c>
      <c r="N828" s="299" t="s">
        <v>482</v>
      </c>
      <c r="O828" s="300" t="s">
        <v>482</v>
      </c>
      <c r="P828" s="299">
        <v>0</v>
      </c>
      <c r="Q828" s="301" t="s">
        <v>487</v>
      </c>
      <c r="R828" s="298">
        <v>0</v>
      </c>
      <c r="S828" s="298" t="s">
        <v>482</v>
      </c>
      <c r="T828" s="298">
        <v>0</v>
      </c>
      <c r="U828" s="298">
        <v>0</v>
      </c>
      <c r="V828" s="302" t="s">
        <v>483</v>
      </c>
      <c r="W828" s="303">
        <v>0</v>
      </c>
      <c r="X828" s="303">
        <v>0</v>
      </c>
      <c r="Y828" s="304">
        <v>0</v>
      </c>
      <c r="Z828" s="305">
        <v>0</v>
      </c>
      <c r="AA828" s="305" t="s">
        <v>482</v>
      </c>
      <c r="AB828" s="305">
        <v>0</v>
      </c>
      <c r="AC828" s="303" t="s">
        <v>482</v>
      </c>
      <c r="AD828" s="303" t="s">
        <v>482</v>
      </c>
      <c r="AE828" s="304" t="s">
        <v>482</v>
      </c>
      <c r="AF828" s="305" t="s">
        <v>482</v>
      </c>
      <c r="AG828" s="304" t="s">
        <v>482</v>
      </c>
      <c r="AH828" s="305" t="s">
        <v>482</v>
      </c>
      <c r="AI828" s="303" t="s">
        <v>482</v>
      </c>
      <c r="AJ828" s="303" t="s">
        <v>482</v>
      </c>
      <c r="AK828" s="304" t="s">
        <v>482</v>
      </c>
      <c r="AL828" s="305" t="s">
        <v>482</v>
      </c>
      <c r="AM828" s="304" t="s">
        <v>482</v>
      </c>
      <c r="AN828" s="305" t="s">
        <v>482</v>
      </c>
      <c r="AO828" s="303" t="s">
        <v>482</v>
      </c>
      <c r="AP828" s="303" t="s">
        <v>482</v>
      </c>
      <c r="AQ828" s="304" t="s">
        <v>482</v>
      </c>
      <c r="AR828" s="305" t="s">
        <v>482</v>
      </c>
      <c r="AS828" s="304" t="s">
        <v>482</v>
      </c>
      <c r="AT828" s="305" t="s">
        <v>482</v>
      </c>
      <c r="AU828" s="292"/>
    </row>
    <row r="829" spans="2:47" ht="15.75">
      <c r="B829" s="293">
        <v>72</v>
      </c>
      <c r="C829" s="294" t="s">
        <v>45</v>
      </c>
      <c r="D829" s="295" t="s">
        <v>559</v>
      </c>
      <c r="E829" s="296">
        <v>41153</v>
      </c>
      <c r="F829" s="296">
        <v>42369</v>
      </c>
      <c r="G829" s="297">
        <v>42674</v>
      </c>
      <c r="H829" s="298">
        <v>0</v>
      </c>
      <c r="I829" s="298">
        <v>0</v>
      </c>
      <c r="J829" s="298">
        <v>0</v>
      </c>
      <c r="K829" s="298">
        <v>0</v>
      </c>
      <c r="L829" s="298" t="s">
        <v>482</v>
      </c>
      <c r="M829" s="298">
        <v>0</v>
      </c>
      <c r="N829" s="299" t="s">
        <v>482</v>
      </c>
      <c r="O829" s="300" t="s">
        <v>482</v>
      </c>
      <c r="P829" s="299">
        <v>0</v>
      </c>
      <c r="Q829" s="301" t="s">
        <v>487</v>
      </c>
      <c r="R829" s="298">
        <v>0</v>
      </c>
      <c r="S829" s="298" t="s">
        <v>482</v>
      </c>
      <c r="T829" s="298">
        <v>0</v>
      </c>
      <c r="U829" s="298">
        <v>0</v>
      </c>
      <c r="V829" s="302" t="s">
        <v>483</v>
      </c>
      <c r="W829" s="303">
        <v>0</v>
      </c>
      <c r="X829" s="303">
        <v>0</v>
      </c>
      <c r="Y829" s="304">
        <v>0</v>
      </c>
      <c r="Z829" s="305">
        <v>0</v>
      </c>
      <c r="AA829" s="305" t="s">
        <v>482</v>
      </c>
      <c r="AB829" s="305">
        <v>0</v>
      </c>
      <c r="AC829" s="303" t="s">
        <v>482</v>
      </c>
      <c r="AD829" s="303" t="s">
        <v>482</v>
      </c>
      <c r="AE829" s="304" t="s">
        <v>482</v>
      </c>
      <c r="AF829" s="305" t="s">
        <v>482</v>
      </c>
      <c r="AG829" s="304" t="s">
        <v>482</v>
      </c>
      <c r="AH829" s="305" t="s">
        <v>482</v>
      </c>
      <c r="AI829" s="303" t="s">
        <v>482</v>
      </c>
      <c r="AJ829" s="303" t="s">
        <v>482</v>
      </c>
      <c r="AK829" s="304" t="s">
        <v>482</v>
      </c>
      <c r="AL829" s="305" t="s">
        <v>482</v>
      </c>
      <c r="AM829" s="304" t="s">
        <v>482</v>
      </c>
      <c r="AN829" s="305" t="s">
        <v>482</v>
      </c>
      <c r="AO829" s="303" t="s">
        <v>482</v>
      </c>
      <c r="AP829" s="303" t="s">
        <v>482</v>
      </c>
      <c r="AQ829" s="304" t="s">
        <v>482</v>
      </c>
      <c r="AR829" s="305" t="s">
        <v>482</v>
      </c>
      <c r="AS829" s="304" t="s">
        <v>482</v>
      </c>
      <c r="AT829" s="305" t="s">
        <v>482</v>
      </c>
      <c r="AU829" s="292"/>
    </row>
    <row r="830" spans="2:47" ht="15.75">
      <c r="B830" s="293">
        <v>73</v>
      </c>
      <c r="C830" s="294" t="s">
        <v>45</v>
      </c>
      <c r="D830" s="295" t="s">
        <v>560</v>
      </c>
      <c r="E830" s="296">
        <v>43100</v>
      </c>
      <c r="F830" s="296">
        <v>47118</v>
      </c>
      <c r="G830" s="297">
        <v>47118</v>
      </c>
      <c r="H830" s="298">
        <v>0</v>
      </c>
      <c r="I830" s="298">
        <v>0</v>
      </c>
      <c r="J830" s="298">
        <v>0</v>
      </c>
      <c r="K830" s="298">
        <v>0</v>
      </c>
      <c r="L830" s="298" t="s">
        <v>482</v>
      </c>
      <c r="M830" s="298">
        <v>0</v>
      </c>
      <c r="N830" s="299" t="s">
        <v>482</v>
      </c>
      <c r="O830" s="300" t="s">
        <v>482</v>
      </c>
      <c r="P830" s="299">
        <v>0</v>
      </c>
      <c r="Q830" s="301" t="s">
        <v>487</v>
      </c>
      <c r="R830" s="298">
        <v>0</v>
      </c>
      <c r="S830" s="298" t="s">
        <v>482</v>
      </c>
      <c r="T830" s="298">
        <v>0</v>
      </c>
      <c r="U830" s="298">
        <v>0</v>
      </c>
      <c r="V830" s="302" t="s">
        <v>561</v>
      </c>
      <c r="W830" s="303" t="s">
        <v>482</v>
      </c>
      <c r="X830" s="303" t="s">
        <v>482</v>
      </c>
      <c r="Y830" s="304" t="s">
        <v>482</v>
      </c>
      <c r="Z830" s="305" t="s">
        <v>482</v>
      </c>
      <c r="AA830" s="305" t="s">
        <v>482</v>
      </c>
      <c r="AB830" s="305" t="s">
        <v>482</v>
      </c>
      <c r="AC830" s="303" t="s">
        <v>482</v>
      </c>
      <c r="AD830" s="303" t="s">
        <v>482</v>
      </c>
      <c r="AE830" s="304" t="s">
        <v>482</v>
      </c>
      <c r="AF830" s="305" t="s">
        <v>482</v>
      </c>
      <c r="AG830" s="304" t="s">
        <v>482</v>
      </c>
      <c r="AH830" s="305" t="s">
        <v>482</v>
      </c>
      <c r="AI830" s="303" t="s">
        <v>482</v>
      </c>
      <c r="AJ830" s="303" t="s">
        <v>482</v>
      </c>
      <c r="AK830" s="304" t="s">
        <v>482</v>
      </c>
      <c r="AL830" s="305" t="s">
        <v>482</v>
      </c>
      <c r="AM830" s="304" t="s">
        <v>482</v>
      </c>
      <c r="AN830" s="305" t="s">
        <v>482</v>
      </c>
      <c r="AO830" s="303" t="s">
        <v>482</v>
      </c>
      <c r="AP830" s="303" t="s">
        <v>482</v>
      </c>
      <c r="AQ830" s="304" t="s">
        <v>482</v>
      </c>
      <c r="AR830" s="305" t="s">
        <v>482</v>
      </c>
      <c r="AS830" s="304" t="s">
        <v>482</v>
      </c>
      <c r="AT830" s="305" t="s">
        <v>482</v>
      </c>
      <c r="AU830" s="292"/>
    </row>
    <row r="831" spans="2:47" ht="15.75">
      <c r="B831" s="293">
        <v>74</v>
      </c>
      <c r="C831" s="294" t="s">
        <v>46</v>
      </c>
      <c r="D831" s="295" t="s">
        <v>562</v>
      </c>
      <c r="E831" s="296">
        <v>41640</v>
      </c>
      <c r="F831" s="296">
        <v>42369</v>
      </c>
      <c r="G831" s="297">
        <v>42735</v>
      </c>
      <c r="H831" s="298">
        <v>28.01</v>
      </c>
      <c r="I831" s="298">
        <v>18.46</v>
      </c>
      <c r="J831" s="298">
        <v>28</v>
      </c>
      <c r="K831" s="298">
        <v>21.6</v>
      </c>
      <c r="L831" s="298">
        <v>31.3</v>
      </c>
      <c r="M831" s="298">
        <v>-3.3000000000000007</v>
      </c>
      <c r="N831" s="299">
        <v>-0.10543130990415338</v>
      </c>
      <c r="O831" s="300">
        <v>-3.5701535166017718E-4</v>
      </c>
      <c r="P831" s="299">
        <v>3.1400000000000006</v>
      </c>
      <c r="Q831" s="301">
        <v>0.17009750812567717</v>
      </c>
      <c r="R831" s="298">
        <v>17.8</v>
      </c>
      <c r="S831" s="298">
        <v>7.59</v>
      </c>
      <c r="T831" s="298">
        <v>10.210000000000001</v>
      </c>
      <c r="U831" s="298">
        <v>10.199999999999999</v>
      </c>
      <c r="V831" s="302" t="s">
        <v>485</v>
      </c>
      <c r="W831" s="303" t="s">
        <v>482</v>
      </c>
      <c r="X831" s="303" t="s">
        <v>482</v>
      </c>
      <c r="Y831" s="304" t="s">
        <v>482</v>
      </c>
      <c r="Z831" s="305" t="s">
        <v>482</v>
      </c>
      <c r="AA831" s="305" t="s">
        <v>482</v>
      </c>
      <c r="AB831" s="305" t="s">
        <v>482</v>
      </c>
      <c r="AC831" s="303" t="s">
        <v>482</v>
      </c>
      <c r="AD831" s="303" t="s">
        <v>482</v>
      </c>
      <c r="AE831" s="304" t="s">
        <v>482</v>
      </c>
      <c r="AF831" s="305" t="s">
        <v>482</v>
      </c>
      <c r="AG831" s="304" t="s">
        <v>482</v>
      </c>
      <c r="AH831" s="305" t="s">
        <v>482</v>
      </c>
      <c r="AI831" s="303" t="s">
        <v>482</v>
      </c>
      <c r="AJ831" s="303" t="s">
        <v>482</v>
      </c>
      <c r="AK831" s="304" t="s">
        <v>482</v>
      </c>
      <c r="AL831" s="305" t="s">
        <v>482</v>
      </c>
      <c r="AM831" s="304" t="s">
        <v>482</v>
      </c>
      <c r="AN831" s="305" t="s">
        <v>482</v>
      </c>
      <c r="AO831" s="303">
        <v>17.8</v>
      </c>
      <c r="AP831" s="303">
        <v>10.210000000000001</v>
      </c>
      <c r="AQ831" s="304">
        <v>28</v>
      </c>
      <c r="AR831" s="305">
        <v>10.199999999999999</v>
      </c>
      <c r="AS831" s="304">
        <v>31.3</v>
      </c>
      <c r="AT831" s="305">
        <v>-3.3000000000000007</v>
      </c>
      <c r="AU831" s="292"/>
    </row>
    <row r="832" spans="2:47" ht="15.75">
      <c r="B832" s="293">
        <v>75</v>
      </c>
      <c r="C832" s="294" t="s">
        <v>46</v>
      </c>
      <c r="D832" s="295" t="s">
        <v>563</v>
      </c>
      <c r="E832" s="296">
        <v>42033</v>
      </c>
      <c r="F832" s="296">
        <v>44196</v>
      </c>
      <c r="G832" s="297">
        <v>44196</v>
      </c>
      <c r="H832" s="298">
        <v>80.099999999999994</v>
      </c>
      <c r="I832" s="298">
        <v>42.8</v>
      </c>
      <c r="J832" s="298">
        <v>80.099999999999994</v>
      </c>
      <c r="K832" s="298">
        <v>42.8</v>
      </c>
      <c r="L832" s="298" t="s">
        <v>482</v>
      </c>
      <c r="M832" s="298">
        <v>80.099999999999994</v>
      </c>
      <c r="N832" s="299" t="s">
        <v>482</v>
      </c>
      <c r="O832" s="300">
        <v>0</v>
      </c>
      <c r="P832" s="299">
        <v>0</v>
      </c>
      <c r="Q832" s="301">
        <v>0</v>
      </c>
      <c r="R832" s="298">
        <v>6.76</v>
      </c>
      <c r="S832" s="298" t="s">
        <v>482</v>
      </c>
      <c r="T832" s="298">
        <v>6.76</v>
      </c>
      <c r="U832" s="298">
        <v>73.339999999999989</v>
      </c>
      <c r="V832" s="302" t="s">
        <v>483</v>
      </c>
      <c r="W832" s="303">
        <v>6.76</v>
      </c>
      <c r="X832" s="303">
        <v>6.76</v>
      </c>
      <c r="Y832" s="304">
        <v>80.099999999999994</v>
      </c>
      <c r="Z832" s="305">
        <v>73.339999999999989</v>
      </c>
      <c r="AA832" s="305" t="s">
        <v>482</v>
      </c>
      <c r="AB832" s="305">
        <v>80.099999999999994</v>
      </c>
      <c r="AC832" s="303" t="s">
        <v>482</v>
      </c>
      <c r="AD832" s="303" t="s">
        <v>482</v>
      </c>
      <c r="AE832" s="304" t="s">
        <v>482</v>
      </c>
      <c r="AF832" s="305" t="s">
        <v>482</v>
      </c>
      <c r="AG832" s="304" t="s">
        <v>482</v>
      </c>
      <c r="AH832" s="305" t="s">
        <v>482</v>
      </c>
      <c r="AI832" s="303" t="s">
        <v>482</v>
      </c>
      <c r="AJ832" s="303" t="s">
        <v>482</v>
      </c>
      <c r="AK832" s="304" t="s">
        <v>482</v>
      </c>
      <c r="AL832" s="305" t="s">
        <v>482</v>
      </c>
      <c r="AM832" s="304" t="s">
        <v>482</v>
      </c>
      <c r="AN832" s="305" t="s">
        <v>482</v>
      </c>
      <c r="AO832" s="303" t="s">
        <v>482</v>
      </c>
      <c r="AP832" s="303" t="s">
        <v>482</v>
      </c>
      <c r="AQ832" s="304" t="s">
        <v>482</v>
      </c>
      <c r="AR832" s="305" t="s">
        <v>482</v>
      </c>
      <c r="AS832" s="304" t="s">
        <v>482</v>
      </c>
      <c r="AT832" s="305" t="s">
        <v>482</v>
      </c>
      <c r="AU832" s="292"/>
    </row>
    <row r="833" spans="2:47" ht="15.75">
      <c r="B833" s="293">
        <v>76</v>
      </c>
      <c r="C833" s="294" t="s">
        <v>46</v>
      </c>
      <c r="D833" s="295" t="s">
        <v>564</v>
      </c>
      <c r="E833" s="296">
        <v>42156</v>
      </c>
      <c r="F833" s="296">
        <v>43100</v>
      </c>
      <c r="G833" s="297">
        <v>43282</v>
      </c>
      <c r="H833" s="298">
        <v>15</v>
      </c>
      <c r="I833" s="298">
        <v>15</v>
      </c>
      <c r="J833" s="298">
        <v>15</v>
      </c>
      <c r="K833" s="298">
        <v>8.5</v>
      </c>
      <c r="L833" s="298" t="s">
        <v>482</v>
      </c>
      <c r="M833" s="298">
        <v>15</v>
      </c>
      <c r="N833" s="299" t="s">
        <v>482</v>
      </c>
      <c r="O833" s="300">
        <v>0</v>
      </c>
      <c r="P833" s="299">
        <v>-6.5</v>
      </c>
      <c r="Q833" s="301">
        <v>-0.43333333333333335</v>
      </c>
      <c r="R833" s="298">
        <v>1.92</v>
      </c>
      <c r="S833" s="298" t="s">
        <v>482</v>
      </c>
      <c r="T833" s="298">
        <v>1.92</v>
      </c>
      <c r="U833" s="298">
        <v>13.08</v>
      </c>
      <c r="V833" s="302" t="s">
        <v>483</v>
      </c>
      <c r="W833" s="303">
        <v>1.92</v>
      </c>
      <c r="X833" s="303">
        <v>1.92</v>
      </c>
      <c r="Y833" s="304">
        <v>15</v>
      </c>
      <c r="Z833" s="305">
        <v>13.08</v>
      </c>
      <c r="AA833" s="305" t="s">
        <v>482</v>
      </c>
      <c r="AB833" s="305">
        <v>15</v>
      </c>
      <c r="AC833" s="303" t="s">
        <v>482</v>
      </c>
      <c r="AD833" s="303" t="s">
        <v>482</v>
      </c>
      <c r="AE833" s="304" t="s">
        <v>482</v>
      </c>
      <c r="AF833" s="305" t="s">
        <v>482</v>
      </c>
      <c r="AG833" s="304" t="s">
        <v>482</v>
      </c>
      <c r="AH833" s="305" t="s">
        <v>482</v>
      </c>
      <c r="AI833" s="303" t="s">
        <v>482</v>
      </c>
      <c r="AJ833" s="303" t="s">
        <v>482</v>
      </c>
      <c r="AK833" s="304" t="s">
        <v>482</v>
      </c>
      <c r="AL833" s="305" t="s">
        <v>482</v>
      </c>
      <c r="AM833" s="304" t="s">
        <v>482</v>
      </c>
      <c r="AN833" s="305" t="s">
        <v>482</v>
      </c>
      <c r="AO833" s="303" t="s">
        <v>482</v>
      </c>
      <c r="AP833" s="303" t="s">
        <v>482</v>
      </c>
      <c r="AQ833" s="304" t="s">
        <v>482</v>
      </c>
      <c r="AR833" s="305" t="s">
        <v>482</v>
      </c>
      <c r="AS833" s="304" t="s">
        <v>482</v>
      </c>
      <c r="AT833" s="305" t="s">
        <v>482</v>
      </c>
      <c r="AU833" s="292"/>
    </row>
    <row r="834" spans="2:47" ht="15.75">
      <c r="B834" s="293">
        <v>77</v>
      </c>
      <c r="C834" s="294" t="s">
        <v>46</v>
      </c>
      <c r="D834" s="295" t="s">
        <v>565</v>
      </c>
      <c r="E834" s="296">
        <v>42552</v>
      </c>
      <c r="F834" s="296">
        <v>43465</v>
      </c>
      <c r="G834" s="297">
        <v>43465</v>
      </c>
      <c r="H834" s="298">
        <v>0</v>
      </c>
      <c r="I834" s="298">
        <v>0</v>
      </c>
      <c r="J834" s="298">
        <v>0</v>
      </c>
      <c r="K834" s="298">
        <v>0</v>
      </c>
      <c r="L834" s="298" t="s">
        <v>482</v>
      </c>
      <c r="M834" s="298">
        <v>0</v>
      </c>
      <c r="N834" s="299" t="s">
        <v>482</v>
      </c>
      <c r="O834" s="300" t="s">
        <v>487</v>
      </c>
      <c r="P834" s="299">
        <v>0</v>
      </c>
      <c r="Q834" s="301" t="s">
        <v>487</v>
      </c>
      <c r="R834" s="298">
        <v>0</v>
      </c>
      <c r="S834" s="298" t="s">
        <v>482</v>
      </c>
      <c r="T834" s="298">
        <v>0</v>
      </c>
      <c r="U834" s="298">
        <v>0</v>
      </c>
      <c r="V834" s="302" t="s">
        <v>561</v>
      </c>
      <c r="W834" s="303" t="s">
        <v>482</v>
      </c>
      <c r="X834" s="303" t="s">
        <v>482</v>
      </c>
      <c r="Y834" s="304" t="s">
        <v>482</v>
      </c>
      <c r="Z834" s="305" t="s">
        <v>482</v>
      </c>
      <c r="AA834" s="305" t="s">
        <v>482</v>
      </c>
      <c r="AB834" s="305" t="s">
        <v>482</v>
      </c>
      <c r="AC834" s="303" t="s">
        <v>482</v>
      </c>
      <c r="AD834" s="303" t="s">
        <v>482</v>
      </c>
      <c r="AE834" s="304" t="s">
        <v>482</v>
      </c>
      <c r="AF834" s="305" t="s">
        <v>482</v>
      </c>
      <c r="AG834" s="304" t="s">
        <v>482</v>
      </c>
      <c r="AH834" s="305" t="s">
        <v>482</v>
      </c>
      <c r="AI834" s="303" t="s">
        <v>482</v>
      </c>
      <c r="AJ834" s="303" t="s">
        <v>482</v>
      </c>
      <c r="AK834" s="304" t="s">
        <v>482</v>
      </c>
      <c r="AL834" s="305" t="s">
        <v>482</v>
      </c>
      <c r="AM834" s="304" t="s">
        <v>482</v>
      </c>
      <c r="AN834" s="305" t="s">
        <v>482</v>
      </c>
      <c r="AO834" s="303" t="s">
        <v>482</v>
      </c>
      <c r="AP834" s="303" t="s">
        <v>482</v>
      </c>
      <c r="AQ834" s="304" t="s">
        <v>482</v>
      </c>
      <c r="AR834" s="305" t="s">
        <v>482</v>
      </c>
      <c r="AS834" s="304" t="s">
        <v>482</v>
      </c>
      <c r="AT834" s="305" t="s">
        <v>482</v>
      </c>
      <c r="AU834" s="292"/>
    </row>
    <row r="835" spans="2:47" ht="15.75">
      <c r="B835" s="293">
        <v>78</v>
      </c>
      <c r="C835" s="294" t="s">
        <v>46</v>
      </c>
      <c r="D835" s="295" t="s">
        <v>566</v>
      </c>
      <c r="E835" s="296">
        <v>40422</v>
      </c>
      <c r="F835" s="296">
        <v>41883</v>
      </c>
      <c r="G835" s="297">
        <v>42735</v>
      </c>
      <c r="H835" s="298">
        <v>75</v>
      </c>
      <c r="I835" s="298">
        <v>54.85</v>
      </c>
      <c r="J835" s="298">
        <v>128.6</v>
      </c>
      <c r="K835" s="298">
        <v>82.399999999999991</v>
      </c>
      <c r="L835" s="298">
        <v>128.6</v>
      </c>
      <c r="M835" s="298">
        <v>0</v>
      </c>
      <c r="N835" s="299">
        <v>0</v>
      </c>
      <c r="O835" s="300">
        <v>0.71466666666666656</v>
      </c>
      <c r="P835" s="299">
        <v>27.54999999999999</v>
      </c>
      <c r="Q835" s="301">
        <v>0.50227894257064698</v>
      </c>
      <c r="R835" s="298">
        <v>96.22</v>
      </c>
      <c r="S835" s="298">
        <v>66.58</v>
      </c>
      <c r="T835" s="298">
        <v>29.64</v>
      </c>
      <c r="U835" s="298">
        <v>32.379999999999995</v>
      </c>
      <c r="V835" s="302" t="s">
        <v>485</v>
      </c>
      <c r="W835" s="303" t="s">
        <v>482</v>
      </c>
      <c r="X835" s="303" t="s">
        <v>482</v>
      </c>
      <c r="Y835" s="304" t="s">
        <v>482</v>
      </c>
      <c r="Z835" s="305" t="s">
        <v>482</v>
      </c>
      <c r="AA835" s="305" t="s">
        <v>482</v>
      </c>
      <c r="AB835" s="305" t="s">
        <v>482</v>
      </c>
      <c r="AC835" s="303" t="s">
        <v>482</v>
      </c>
      <c r="AD835" s="303" t="s">
        <v>482</v>
      </c>
      <c r="AE835" s="304" t="s">
        <v>482</v>
      </c>
      <c r="AF835" s="305" t="s">
        <v>482</v>
      </c>
      <c r="AG835" s="304" t="s">
        <v>482</v>
      </c>
      <c r="AH835" s="305" t="s">
        <v>482</v>
      </c>
      <c r="AI835" s="303" t="s">
        <v>482</v>
      </c>
      <c r="AJ835" s="303" t="s">
        <v>482</v>
      </c>
      <c r="AK835" s="304" t="s">
        <v>482</v>
      </c>
      <c r="AL835" s="305" t="s">
        <v>482</v>
      </c>
      <c r="AM835" s="304" t="s">
        <v>482</v>
      </c>
      <c r="AN835" s="305" t="s">
        <v>482</v>
      </c>
      <c r="AO835" s="303">
        <v>96.22</v>
      </c>
      <c r="AP835" s="303">
        <v>29.64</v>
      </c>
      <c r="AQ835" s="304">
        <v>128.6</v>
      </c>
      <c r="AR835" s="305">
        <v>32.379999999999995</v>
      </c>
      <c r="AS835" s="304">
        <v>128.6</v>
      </c>
      <c r="AT835" s="305">
        <v>0</v>
      </c>
      <c r="AU835" s="292"/>
    </row>
    <row r="836" spans="2:47" ht="15.75">
      <c r="B836" s="293">
        <v>79</v>
      </c>
      <c r="C836" s="294" t="s">
        <v>46</v>
      </c>
      <c r="D836" s="295" t="s">
        <v>567</v>
      </c>
      <c r="E836" s="296">
        <v>41957</v>
      </c>
      <c r="F836" s="296">
        <v>42461</v>
      </c>
      <c r="G836" s="297">
        <v>42461</v>
      </c>
      <c r="H836" s="298">
        <v>7</v>
      </c>
      <c r="I836" s="298">
        <v>7</v>
      </c>
      <c r="J836" s="298">
        <v>5.8</v>
      </c>
      <c r="K836" s="298">
        <v>5.8</v>
      </c>
      <c r="L836" s="298">
        <v>0</v>
      </c>
      <c r="M836" s="298">
        <v>5.8</v>
      </c>
      <c r="N836" s="299" t="s">
        <v>482</v>
      </c>
      <c r="O836" s="300">
        <v>-0.17142857142857146</v>
      </c>
      <c r="P836" s="299">
        <v>-1.2000000000000002</v>
      </c>
      <c r="Q836" s="301">
        <v>-0.17142857142857146</v>
      </c>
      <c r="R836" s="298">
        <v>5.0599999999999996</v>
      </c>
      <c r="S836" s="298">
        <v>0</v>
      </c>
      <c r="T836" s="298">
        <v>5.0599999999999996</v>
      </c>
      <c r="U836" s="298">
        <v>0.74000000000000021</v>
      </c>
      <c r="V836" s="302" t="s">
        <v>483</v>
      </c>
      <c r="W836" s="303">
        <v>5.0599999999999996</v>
      </c>
      <c r="X836" s="303">
        <v>5.0599999999999996</v>
      </c>
      <c r="Y836" s="304">
        <v>5.8</v>
      </c>
      <c r="Z836" s="305">
        <v>0.74000000000000021</v>
      </c>
      <c r="AA836" s="305">
        <v>0</v>
      </c>
      <c r="AB836" s="305">
        <v>5.8</v>
      </c>
      <c r="AC836" s="303" t="s">
        <v>482</v>
      </c>
      <c r="AD836" s="303" t="s">
        <v>482</v>
      </c>
      <c r="AE836" s="304" t="s">
        <v>482</v>
      </c>
      <c r="AF836" s="305" t="s">
        <v>482</v>
      </c>
      <c r="AG836" s="304" t="s">
        <v>482</v>
      </c>
      <c r="AH836" s="305" t="s">
        <v>482</v>
      </c>
      <c r="AI836" s="303" t="s">
        <v>482</v>
      </c>
      <c r="AJ836" s="303" t="s">
        <v>482</v>
      </c>
      <c r="AK836" s="304" t="s">
        <v>482</v>
      </c>
      <c r="AL836" s="305" t="s">
        <v>482</v>
      </c>
      <c r="AM836" s="304" t="s">
        <v>482</v>
      </c>
      <c r="AN836" s="305" t="s">
        <v>482</v>
      </c>
      <c r="AO836" s="303" t="s">
        <v>482</v>
      </c>
      <c r="AP836" s="303" t="s">
        <v>482</v>
      </c>
      <c r="AQ836" s="304" t="s">
        <v>482</v>
      </c>
      <c r="AR836" s="305" t="s">
        <v>482</v>
      </c>
      <c r="AS836" s="304" t="s">
        <v>482</v>
      </c>
      <c r="AT836" s="305" t="s">
        <v>482</v>
      </c>
      <c r="AU836" s="292"/>
    </row>
    <row r="837" spans="2:47" ht="15.75">
      <c r="B837" s="293">
        <v>80</v>
      </c>
      <c r="C837" s="294" t="s">
        <v>46</v>
      </c>
      <c r="D837" s="295" t="s">
        <v>568</v>
      </c>
      <c r="E837" s="296">
        <v>41913</v>
      </c>
      <c r="F837" s="296">
        <v>42735</v>
      </c>
      <c r="G837" s="297">
        <v>42735</v>
      </c>
      <c r="H837" s="298">
        <v>7.8</v>
      </c>
      <c r="I837" s="298">
        <v>4.1500000000000004</v>
      </c>
      <c r="J837" s="298">
        <v>7.79</v>
      </c>
      <c r="K837" s="298">
        <v>2.5499999999999998</v>
      </c>
      <c r="L837" s="298">
        <v>0</v>
      </c>
      <c r="M837" s="298">
        <v>7.79</v>
      </c>
      <c r="N837" s="299" t="s">
        <v>482</v>
      </c>
      <c r="O837" s="300">
        <v>-1.2820512820512547E-3</v>
      </c>
      <c r="P837" s="299">
        <v>-1.6000000000000005</v>
      </c>
      <c r="Q837" s="301">
        <v>-0.38554216867469887</v>
      </c>
      <c r="R837" s="298">
        <v>3.75</v>
      </c>
      <c r="S837" s="298">
        <v>0</v>
      </c>
      <c r="T837" s="298">
        <v>3.75</v>
      </c>
      <c r="U837" s="298">
        <v>4.04</v>
      </c>
      <c r="V837" s="302" t="s">
        <v>483</v>
      </c>
      <c r="W837" s="303">
        <v>3.75</v>
      </c>
      <c r="X837" s="303">
        <v>3.75</v>
      </c>
      <c r="Y837" s="304">
        <v>7.79</v>
      </c>
      <c r="Z837" s="305">
        <v>4.04</v>
      </c>
      <c r="AA837" s="305">
        <v>0</v>
      </c>
      <c r="AB837" s="305">
        <v>7.79</v>
      </c>
      <c r="AC837" s="303" t="s">
        <v>482</v>
      </c>
      <c r="AD837" s="303" t="s">
        <v>482</v>
      </c>
      <c r="AE837" s="304" t="s">
        <v>482</v>
      </c>
      <c r="AF837" s="305" t="s">
        <v>482</v>
      </c>
      <c r="AG837" s="304" t="s">
        <v>482</v>
      </c>
      <c r="AH837" s="305" t="s">
        <v>482</v>
      </c>
      <c r="AI837" s="303" t="s">
        <v>482</v>
      </c>
      <c r="AJ837" s="303" t="s">
        <v>482</v>
      </c>
      <c r="AK837" s="304" t="s">
        <v>482</v>
      </c>
      <c r="AL837" s="305" t="s">
        <v>482</v>
      </c>
      <c r="AM837" s="304" t="s">
        <v>482</v>
      </c>
      <c r="AN837" s="305" t="s">
        <v>482</v>
      </c>
      <c r="AO837" s="303" t="s">
        <v>482</v>
      </c>
      <c r="AP837" s="303" t="s">
        <v>482</v>
      </c>
      <c r="AQ837" s="304" t="s">
        <v>482</v>
      </c>
      <c r="AR837" s="305" t="s">
        <v>482</v>
      </c>
      <c r="AS837" s="304" t="s">
        <v>482</v>
      </c>
      <c r="AT837" s="305" t="s">
        <v>482</v>
      </c>
      <c r="AU837" s="292"/>
    </row>
    <row r="838" spans="2:47" ht="15.75">
      <c r="B838" s="293">
        <v>81</v>
      </c>
      <c r="C838" s="294" t="s">
        <v>47</v>
      </c>
      <c r="D838" s="295" t="s">
        <v>569</v>
      </c>
      <c r="E838" s="296">
        <v>41821</v>
      </c>
      <c r="F838" s="296">
        <v>42369</v>
      </c>
      <c r="G838" s="297">
        <v>43465</v>
      </c>
      <c r="H838" s="298">
        <v>5.18</v>
      </c>
      <c r="I838" s="298">
        <v>2.5799999999999996</v>
      </c>
      <c r="J838" s="298">
        <v>8.06</v>
      </c>
      <c r="K838" s="298">
        <v>3.62</v>
      </c>
      <c r="L838" s="298">
        <v>0</v>
      </c>
      <c r="M838" s="298">
        <v>8.06</v>
      </c>
      <c r="N838" s="299" t="s">
        <v>482</v>
      </c>
      <c r="O838" s="300">
        <v>0.55598455598455621</v>
      </c>
      <c r="P838" s="299">
        <v>1.0400000000000005</v>
      </c>
      <c r="Q838" s="301">
        <v>0.40310077519379867</v>
      </c>
      <c r="R838" s="298">
        <v>4.91</v>
      </c>
      <c r="S838" s="298">
        <v>0</v>
      </c>
      <c r="T838" s="298">
        <v>4.91</v>
      </c>
      <c r="U838" s="298">
        <v>3.1500000000000004</v>
      </c>
      <c r="V838" s="302" t="s">
        <v>483</v>
      </c>
      <c r="W838" s="303">
        <v>4.91</v>
      </c>
      <c r="X838" s="303">
        <v>4.91</v>
      </c>
      <c r="Y838" s="304">
        <v>8.06</v>
      </c>
      <c r="Z838" s="305">
        <v>3.1500000000000004</v>
      </c>
      <c r="AA838" s="305">
        <v>0</v>
      </c>
      <c r="AB838" s="305">
        <v>8.06</v>
      </c>
      <c r="AC838" s="303" t="s">
        <v>482</v>
      </c>
      <c r="AD838" s="303" t="s">
        <v>482</v>
      </c>
      <c r="AE838" s="304" t="s">
        <v>482</v>
      </c>
      <c r="AF838" s="305" t="s">
        <v>482</v>
      </c>
      <c r="AG838" s="304" t="s">
        <v>482</v>
      </c>
      <c r="AH838" s="305" t="s">
        <v>482</v>
      </c>
      <c r="AI838" s="303" t="s">
        <v>482</v>
      </c>
      <c r="AJ838" s="303" t="s">
        <v>482</v>
      </c>
      <c r="AK838" s="304" t="s">
        <v>482</v>
      </c>
      <c r="AL838" s="305" t="s">
        <v>482</v>
      </c>
      <c r="AM838" s="304" t="s">
        <v>482</v>
      </c>
      <c r="AN838" s="305" t="s">
        <v>482</v>
      </c>
      <c r="AO838" s="303" t="s">
        <v>482</v>
      </c>
      <c r="AP838" s="303" t="s">
        <v>482</v>
      </c>
      <c r="AQ838" s="304" t="s">
        <v>482</v>
      </c>
      <c r="AR838" s="305" t="s">
        <v>482</v>
      </c>
      <c r="AS838" s="304" t="s">
        <v>482</v>
      </c>
      <c r="AT838" s="305" t="s">
        <v>482</v>
      </c>
      <c r="AU838" s="292"/>
    </row>
    <row r="839" spans="2:47" ht="15.75">
      <c r="B839" s="293">
        <v>82</v>
      </c>
      <c r="C839" s="294" t="s">
        <v>47</v>
      </c>
      <c r="D839" s="295" t="s">
        <v>570</v>
      </c>
      <c r="E839" s="296">
        <v>41992</v>
      </c>
      <c r="F839" s="296">
        <v>42369</v>
      </c>
      <c r="G839" s="297">
        <v>42643</v>
      </c>
      <c r="H839" s="298">
        <v>4.0999999999999996</v>
      </c>
      <c r="I839" s="298">
        <v>3.1399999999999997</v>
      </c>
      <c r="J839" s="298">
        <v>6.51</v>
      </c>
      <c r="K839" s="298">
        <v>4.3599999999999994</v>
      </c>
      <c r="L839" s="298">
        <v>0</v>
      </c>
      <c r="M839" s="298">
        <v>6.51</v>
      </c>
      <c r="N839" s="299" t="s">
        <v>482</v>
      </c>
      <c r="O839" s="300">
        <v>0.58780487804878057</v>
      </c>
      <c r="P839" s="299">
        <v>1.2199999999999998</v>
      </c>
      <c r="Q839" s="301">
        <v>0.38853503184713373</v>
      </c>
      <c r="R839" s="298">
        <v>5.42</v>
      </c>
      <c r="S839" s="298">
        <v>0</v>
      </c>
      <c r="T839" s="298">
        <v>5.42</v>
      </c>
      <c r="U839" s="298">
        <v>1.0899999999999999</v>
      </c>
      <c r="V839" s="302" t="s">
        <v>483</v>
      </c>
      <c r="W839" s="303">
        <v>5.42</v>
      </c>
      <c r="X839" s="303">
        <v>5.42</v>
      </c>
      <c r="Y839" s="304">
        <v>6.51</v>
      </c>
      <c r="Z839" s="305">
        <v>1.0899999999999999</v>
      </c>
      <c r="AA839" s="305">
        <v>0</v>
      </c>
      <c r="AB839" s="305">
        <v>6.51</v>
      </c>
      <c r="AC839" s="303" t="s">
        <v>482</v>
      </c>
      <c r="AD839" s="303" t="s">
        <v>482</v>
      </c>
      <c r="AE839" s="304" t="s">
        <v>482</v>
      </c>
      <c r="AF839" s="305" t="s">
        <v>482</v>
      </c>
      <c r="AG839" s="304" t="s">
        <v>482</v>
      </c>
      <c r="AH839" s="305" t="s">
        <v>482</v>
      </c>
      <c r="AI839" s="303" t="s">
        <v>482</v>
      </c>
      <c r="AJ839" s="303" t="s">
        <v>482</v>
      </c>
      <c r="AK839" s="304" t="s">
        <v>482</v>
      </c>
      <c r="AL839" s="305" t="s">
        <v>482</v>
      </c>
      <c r="AM839" s="304" t="s">
        <v>482</v>
      </c>
      <c r="AN839" s="305" t="s">
        <v>482</v>
      </c>
      <c r="AO839" s="303" t="s">
        <v>482</v>
      </c>
      <c r="AP839" s="303" t="s">
        <v>482</v>
      </c>
      <c r="AQ839" s="304" t="s">
        <v>482</v>
      </c>
      <c r="AR839" s="305" t="s">
        <v>482</v>
      </c>
      <c r="AS839" s="304" t="s">
        <v>482</v>
      </c>
      <c r="AT839" s="305" t="s">
        <v>482</v>
      </c>
      <c r="AU839" s="292"/>
    </row>
    <row r="840" spans="2:47" ht="15.75">
      <c r="B840" s="293">
        <v>83</v>
      </c>
      <c r="C840" s="294" t="s">
        <v>47</v>
      </c>
      <c r="D840" s="295" t="s">
        <v>571</v>
      </c>
      <c r="E840" s="296">
        <v>41606</v>
      </c>
      <c r="F840" s="296">
        <v>42735</v>
      </c>
      <c r="G840" s="297">
        <v>42735</v>
      </c>
      <c r="H840" s="298">
        <v>6.58</v>
      </c>
      <c r="I840" s="298">
        <v>6.58</v>
      </c>
      <c r="J840" s="298">
        <v>8.44</v>
      </c>
      <c r="K840" s="298">
        <v>7.7399999999999993</v>
      </c>
      <c r="L840" s="298">
        <v>6.1</v>
      </c>
      <c r="M840" s="298">
        <v>2.34</v>
      </c>
      <c r="N840" s="299">
        <v>0.38360655737704918</v>
      </c>
      <c r="O840" s="300">
        <v>0.28267477203647406</v>
      </c>
      <c r="P840" s="299">
        <v>1.1599999999999993</v>
      </c>
      <c r="Q840" s="301">
        <v>0.17629179331306979</v>
      </c>
      <c r="R840" s="298">
        <v>5.57</v>
      </c>
      <c r="S840" s="298">
        <v>2.46</v>
      </c>
      <c r="T840" s="298">
        <v>3.1100000000000003</v>
      </c>
      <c r="U840" s="298">
        <v>2.8699999999999992</v>
      </c>
      <c r="V840" s="302" t="s">
        <v>485</v>
      </c>
      <c r="W840" s="303" t="s">
        <v>482</v>
      </c>
      <c r="X840" s="303" t="s">
        <v>482</v>
      </c>
      <c r="Y840" s="304" t="s">
        <v>482</v>
      </c>
      <c r="Z840" s="305" t="s">
        <v>482</v>
      </c>
      <c r="AA840" s="305" t="s">
        <v>482</v>
      </c>
      <c r="AB840" s="305" t="s">
        <v>482</v>
      </c>
      <c r="AC840" s="303" t="s">
        <v>482</v>
      </c>
      <c r="AD840" s="303" t="s">
        <v>482</v>
      </c>
      <c r="AE840" s="304" t="s">
        <v>482</v>
      </c>
      <c r="AF840" s="305" t="s">
        <v>482</v>
      </c>
      <c r="AG840" s="304" t="s">
        <v>482</v>
      </c>
      <c r="AH840" s="305" t="s">
        <v>482</v>
      </c>
      <c r="AI840" s="303" t="s">
        <v>482</v>
      </c>
      <c r="AJ840" s="303" t="s">
        <v>482</v>
      </c>
      <c r="AK840" s="304" t="s">
        <v>482</v>
      </c>
      <c r="AL840" s="305" t="s">
        <v>482</v>
      </c>
      <c r="AM840" s="304" t="s">
        <v>482</v>
      </c>
      <c r="AN840" s="305" t="s">
        <v>482</v>
      </c>
      <c r="AO840" s="303">
        <v>5.57</v>
      </c>
      <c r="AP840" s="303">
        <v>3.1100000000000003</v>
      </c>
      <c r="AQ840" s="304">
        <v>8.44</v>
      </c>
      <c r="AR840" s="305">
        <v>2.8699999999999992</v>
      </c>
      <c r="AS840" s="304">
        <v>6.1</v>
      </c>
      <c r="AT840" s="305">
        <v>2.34</v>
      </c>
      <c r="AU840" s="292"/>
    </row>
    <row r="841" spans="2:47" ht="15.75">
      <c r="B841" s="293">
        <v>84</v>
      </c>
      <c r="C841" s="294" t="s">
        <v>47</v>
      </c>
      <c r="D841" s="295" t="s">
        <v>572</v>
      </c>
      <c r="E841" s="296">
        <v>41520</v>
      </c>
      <c r="F841" s="296">
        <v>42094</v>
      </c>
      <c r="G841" s="297">
        <v>43100</v>
      </c>
      <c r="H841" s="298">
        <v>1.89</v>
      </c>
      <c r="I841" s="298">
        <v>1.0499999999999998</v>
      </c>
      <c r="J841" s="298">
        <v>7</v>
      </c>
      <c r="K841" s="298">
        <v>4.5</v>
      </c>
      <c r="L841" s="298">
        <v>0</v>
      </c>
      <c r="M841" s="298">
        <v>7</v>
      </c>
      <c r="N841" s="299" t="s">
        <v>482</v>
      </c>
      <c r="O841" s="300">
        <v>2.7037037037037042</v>
      </c>
      <c r="P841" s="299">
        <v>3.45</v>
      </c>
      <c r="Q841" s="301">
        <v>3.2857142857142865</v>
      </c>
      <c r="R841" s="298">
        <v>4.53</v>
      </c>
      <c r="S841" s="298">
        <v>0</v>
      </c>
      <c r="T841" s="298">
        <v>4.53</v>
      </c>
      <c r="U841" s="298">
        <v>2.4699999999999998</v>
      </c>
      <c r="V841" s="302" t="s">
        <v>483</v>
      </c>
      <c r="W841" s="303">
        <v>4.53</v>
      </c>
      <c r="X841" s="303">
        <v>4.53</v>
      </c>
      <c r="Y841" s="304">
        <v>7</v>
      </c>
      <c r="Z841" s="305">
        <v>2.4699999999999998</v>
      </c>
      <c r="AA841" s="305">
        <v>0</v>
      </c>
      <c r="AB841" s="305">
        <v>7</v>
      </c>
      <c r="AC841" s="303" t="s">
        <v>482</v>
      </c>
      <c r="AD841" s="303" t="s">
        <v>482</v>
      </c>
      <c r="AE841" s="304" t="s">
        <v>482</v>
      </c>
      <c r="AF841" s="305" t="s">
        <v>482</v>
      </c>
      <c r="AG841" s="304" t="s">
        <v>482</v>
      </c>
      <c r="AH841" s="305" t="s">
        <v>482</v>
      </c>
      <c r="AI841" s="303" t="s">
        <v>482</v>
      </c>
      <c r="AJ841" s="303" t="s">
        <v>482</v>
      </c>
      <c r="AK841" s="304" t="s">
        <v>482</v>
      </c>
      <c r="AL841" s="305" t="s">
        <v>482</v>
      </c>
      <c r="AM841" s="304" t="s">
        <v>482</v>
      </c>
      <c r="AN841" s="305" t="s">
        <v>482</v>
      </c>
      <c r="AO841" s="303" t="s">
        <v>482</v>
      </c>
      <c r="AP841" s="303" t="s">
        <v>482</v>
      </c>
      <c r="AQ841" s="304" t="s">
        <v>482</v>
      </c>
      <c r="AR841" s="305" t="s">
        <v>482</v>
      </c>
      <c r="AS841" s="304" t="s">
        <v>482</v>
      </c>
      <c r="AT841" s="305" t="s">
        <v>482</v>
      </c>
      <c r="AU841" s="292"/>
    </row>
    <row r="842" spans="2:47" ht="15.75">
      <c r="B842" s="293">
        <v>85</v>
      </c>
      <c r="C842" s="294" t="s">
        <v>47</v>
      </c>
      <c r="D842" s="295" t="s">
        <v>573</v>
      </c>
      <c r="E842" s="296">
        <v>41744</v>
      </c>
      <c r="F842" s="296">
        <v>42369</v>
      </c>
      <c r="G842" s="297">
        <v>43281</v>
      </c>
      <c r="H842" s="298">
        <v>3.84</v>
      </c>
      <c r="I842" s="298">
        <v>1.3399999999999999</v>
      </c>
      <c r="J842" s="298">
        <v>6.99</v>
      </c>
      <c r="K842" s="298">
        <v>3.22</v>
      </c>
      <c r="L842" s="298">
        <v>0</v>
      </c>
      <c r="M842" s="298">
        <v>6.99</v>
      </c>
      <c r="N842" s="299" t="s">
        <v>482</v>
      </c>
      <c r="O842" s="300">
        <v>0.82031250000000011</v>
      </c>
      <c r="P842" s="299">
        <v>1.8800000000000003</v>
      </c>
      <c r="Q842" s="301">
        <v>1.4029850746268662</v>
      </c>
      <c r="R842" s="298">
        <v>3.49</v>
      </c>
      <c r="S842" s="298">
        <v>0</v>
      </c>
      <c r="T842" s="298">
        <v>3.49</v>
      </c>
      <c r="U842" s="298">
        <v>3.5</v>
      </c>
      <c r="V842" s="302" t="s">
        <v>483</v>
      </c>
      <c r="W842" s="303">
        <v>3.49</v>
      </c>
      <c r="X842" s="303">
        <v>3.49</v>
      </c>
      <c r="Y842" s="304">
        <v>6.99</v>
      </c>
      <c r="Z842" s="305">
        <v>3.5</v>
      </c>
      <c r="AA842" s="305">
        <v>0</v>
      </c>
      <c r="AB842" s="305">
        <v>6.99</v>
      </c>
      <c r="AC842" s="303" t="s">
        <v>482</v>
      </c>
      <c r="AD842" s="303" t="s">
        <v>482</v>
      </c>
      <c r="AE842" s="304" t="s">
        <v>482</v>
      </c>
      <c r="AF842" s="305" t="s">
        <v>482</v>
      </c>
      <c r="AG842" s="304" t="s">
        <v>482</v>
      </c>
      <c r="AH842" s="305" t="s">
        <v>482</v>
      </c>
      <c r="AI842" s="303" t="s">
        <v>482</v>
      </c>
      <c r="AJ842" s="303" t="s">
        <v>482</v>
      </c>
      <c r="AK842" s="304" t="s">
        <v>482</v>
      </c>
      <c r="AL842" s="305" t="s">
        <v>482</v>
      </c>
      <c r="AM842" s="304" t="s">
        <v>482</v>
      </c>
      <c r="AN842" s="305" t="s">
        <v>482</v>
      </c>
      <c r="AO842" s="303" t="s">
        <v>482</v>
      </c>
      <c r="AP842" s="303" t="s">
        <v>482</v>
      </c>
      <c r="AQ842" s="304" t="s">
        <v>482</v>
      </c>
      <c r="AR842" s="305" t="s">
        <v>482</v>
      </c>
      <c r="AS842" s="304" t="s">
        <v>482</v>
      </c>
      <c r="AT842" s="305" t="s">
        <v>482</v>
      </c>
      <c r="AU842" s="292"/>
    </row>
    <row r="843" spans="2:47" ht="15.75">
      <c r="B843" s="293">
        <v>86</v>
      </c>
      <c r="C843" s="294" t="s">
        <v>47</v>
      </c>
      <c r="D843" s="295" t="s">
        <v>574</v>
      </c>
      <c r="E843" s="296">
        <v>41306</v>
      </c>
      <c r="F843" s="296">
        <v>42369</v>
      </c>
      <c r="G843" s="297">
        <v>43008</v>
      </c>
      <c r="H843" s="298">
        <v>4.07</v>
      </c>
      <c r="I843" s="298">
        <v>3.3100000000000005</v>
      </c>
      <c r="J843" s="298">
        <v>7.49</v>
      </c>
      <c r="K843" s="298">
        <v>5.23</v>
      </c>
      <c r="L843" s="298">
        <v>0</v>
      </c>
      <c r="M843" s="298">
        <v>7.49</v>
      </c>
      <c r="N843" s="299" t="s">
        <v>482</v>
      </c>
      <c r="O843" s="300">
        <v>0.84029484029484025</v>
      </c>
      <c r="P843" s="299">
        <v>1.92</v>
      </c>
      <c r="Q843" s="301">
        <v>0.58006042296072502</v>
      </c>
      <c r="R843" s="298">
        <v>4.1500000000000004</v>
      </c>
      <c r="S843" s="298">
        <v>0</v>
      </c>
      <c r="T843" s="298">
        <v>4.1500000000000004</v>
      </c>
      <c r="U843" s="298">
        <v>3.34</v>
      </c>
      <c r="V843" s="302" t="s">
        <v>483</v>
      </c>
      <c r="W843" s="303">
        <v>4.1500000000000004</v>
      </c>
      <c r="X843" s="303">
        <v>4.1500000000000004</v>
      </c>
      <c r="Y843" s="304">
        <v>7.49</v>
      </c>
      <c r="Z843" s="305">
        <v>3.34</v>
      </c>
      <c r="AA843" s="305">
        <v>0</v>
      </c>
      <c r="AB843" s="305">
        <v>7.49</v>
      </c>
      <c r="AC843" s="303" t="s">
        <v>482</v>
      </c>
      <c r="AD843" s="303" t="s">
        <v>482</v>
      </c>
      <c r="AE843" s="304" t="s">
        <v>482</v>
      </c>
      <c r="AF843" s="305" t="s">
        <v>482</v>
      </c>
      <c r="AG843" s="304" t="s">
        <v>482</v>
      </c>
      <c r="AH843" s="305" t="s">
        <v>482</v>
      </c>
      <c r="AI843" s="303" t="s">
        <v>482</v>
      </c>
      <c r="AJ843" s="303" t="s">
        <v>482</v>
      </c>
      <c r="AK843" s="304" t="s">
        <v>482</v>
      </c>
      <c r="AL843" s="305" t="s">
        <v>482</v>
      </c>
      <c r="AM843" s="304" t="s">
        <v>482</v>
      </c>
      <c r="AN843" s="305" t="s">
        <v>482</v>
      </c>
      <c r="AO843" s="303" t="s">
        <v>482</v>
      </c>
      <c r="AP843" s="303" t="s">
        <v>482</v>
      </c>
      <c r="AQ843" s="304" t="s">
        <v>482</v>
      </c>
      <c r="AR843" s="305" t="s">
        <v>482</v>
      </c>
      <c r="AS843" s="304" t="s">
        <v>482</v>
      </c>
      <c r="AT843" s="305" t="s">
        <v>482</v>
      </c>
      <c r="AU843" s="292"/>
    </row>
    <row r="844" spans="2:47" ht="15.75">
      <c r="B844" s="293">
        <v>87</v>
      </c>
      <c r="C844" s="294" t="s">
        <v>47</v>
      </c>
      <c r="D844" s="295" t="s">
        <v>575</v>
      </c>
      <c r="E844" s="296">
        <v>41317</v>
      </c>
      <c r="F844" s="296">
        <v>41639</v>
      </c>
      <c r="G844" s="297">
        <v>42582</v>
      </c>
      <c r="H844" s="298">
        <v>4.7</v>
      </c>
      <c r="I844" s="298">
        <v>4.7</v>
      </c>
      <c r="J844" s="298">
        <v>8.65</v>
      </c>
      <c r="K844" s="298">
        <v>6.03</v>
      </c>
      <c r="L844" s="298">
        <v>0</v>
      </c>
      <c r="M844" s="298">
        <v>8.65</v>
      </c>
      <c r="N844" s="299" t="s">
        <v>482</v>
      </c>
      <c r="O844" s="300">
        <v>0.84042553191489366</v>
      </c>
      <c r="P844" s="299">
        <v>1.33</v>
      </c>
      <c r="Q844" s="301">
        <v>0.28297872340425534</v>
      </c>
      <c r="R844" s="298">
        <v>7.47</v>
      </c>
      <c r="S844" s="298">
        <v>0</v>
      </c>
      <c r="T844" s="298">
        <v>7.47</v>
      </c>
      <c r="U844" s="298">
        <v>1.1800000000000006</v>
      </c>
      <c r="V844" s="302" t="s">
        <v>483</v>
      </c>
      <c r="W844" s="303">
        <v>7.47</v>
      </c>
      <c r="X844" s="303">
        <v>7.47</v>
      </c>
      <c r="Y844" s="304">
        <v>8.65</v>
      </c>
      <c r="Z844" s="305">
        <v>1.1800000000000006</v>
      </c>
      <c r="AA844" s="305">
        <v>0</v>
      </c>
      <c r="AB844" s="305">
        <v>8.65</v>
      </c>
      <c r="AC844" s="303" t="s">
        <v>482</v>
      </c>
      <c r="AD844" s="303" t="s">
        <v>482</v>
      </c>
      <c r="AE844" s="304" t="s">
        <v>482</v>
      </c>
      <c r="AF844" s="305" t="s">
        <v>482</v>
      </c>
      <c r="AG844" s="304" t="s">
        <v>482</v>
      </c>
      <c r="AH844" s="305" t="s">
        <v>482</v>
      </c>
      <c r="AI844" s="303" t="s">
        <v>482</v>
      </c>
      <c r="AJ844" s="303" t="s">
        <v>482</v>
      </c>
      <c r="AK844" s="304" t="s">
        <v>482</v>
      </c>
      <c r="AL844" s="305" t="s">
        <v>482</v>
      </c>
      <c r="AM844" s="304" t="s">
        <v>482</v>
      </c>
      <c r="AN844" s="305" t="s">
        <v>482</v>
      </c>
      <c r="AO844" s="303" t="s">
        <v>482</v>
      </c>
      <c r="AP844" s="303" t="s">
        <v>482</v>
      </c>
      <c r="AQ844" s="304" t="s">
        <v>482</v>
      </c>
      <c r="AR844" s="305" t="s">
        <v>482</v>
      </c>
      <c r="AS844" s="304" t="s">
        <v>482</v>
      </c>
      <c r="AT844" s="305" t="s">
        <v>482</v>
      </c>
      <c r="AU844" s="292"/>
    </row>
    <row r="845" spans="2:47" ht="15.75">
      <c r="B845" s="293">
        <v>88</v>
      </c>
      <c r="C845" s="294" t="s">
        <v>47</v>
      </c>
      <c r="D845" s="295" t="s">
        <v>576</v>
      </c>
      <c r="E845" s="296">
        <v>41607</v>
      </c>
      <c r="F845" s="296">
        <v>42323</v>
      </c>
      <c r="G845" s="297">
        <v>42644</v>
      </c>
      <c r="H845" s="298">
        <v>5.46</v>
      </c>
      <c r="I845" s="298">
        <v>4.07</v>
      </c>
      <c r="J845" s="298">
        <v>10.1</v>
      </c>
      <c r="K845" s="298">
        <v>8.51</v>
      </c>
      <c r="L845" s="298">
        <v>0</v>
      </c>
      <c r="M845" s="298">
        <v>10.1</v>
      </c>
      <c r="N845" s="299" t="s">
        <v>482</v>
      </c>
      <c r="O845" s="300">
        <v>1.3809523809523809</v>
      </c>
      <c r="P845" s="299">
        <v>4.4399999999999995</v>
      </c>
      <c r="Q845" s="301">
        <v>1.0909090909090906</v>
      </c>
      <c r="R845" s="298">
        <v>8.91</v>
      </c>
      <c r="S845" s="298">
        <v>0</v>
      </c>
      <c r="T845" s="298">
        <v>8.91</v>
      </c>
      <c r="U845" s="298">
        <v>1.1899999999999995</v>
      </c>
      <c r="V845" s="302" t="s">
        <v>483</v>
      </c>
      <c r="W845" s="303">
        <v>8.91</v>
      </c>
      <c r="X845" s="303">
        <v>8.91</v>
      </c>
      <c r="Y845" s="304">
        <v>10.1</v>
      </c>
      <c r="Z845" s="305">
        <v>1.1899999999999995</v>
      </c>
      <c r="AA845" s="305">
        <v>0</v>
      </c>
      <c r="AB845" s="305">
        <v>10.1</v>
      </c>
      <c r="AC845" s="303" t="s">
        <v>482</v>
      </c>
      <c r="AD845" s="303" t="s">
        <v>482</v>
      </c>
      <c r="AE845" s="304" t="s">
        <v>482</v>
      </c>
      <c r="AF845" s="305" t="s">
        <v>482</v>
      </c>
      <c r="AG845" s="304" t="s">
        <v>482</v>
      </c>
      <c r="AH845" s="305" t="s">
        <v>482</v>
      </c>
      <c r="AI845" s="303" t="s">
        <v>482</v>
      </c>
      <c r="AJ845" s="303" t="s">
        <v>482</v>
      </c>
      <c r="AK845" s="304" t="s">
        <v>482</v>
      </c>
      <c r="AL845" s="305" t="s">
        <v>482</v>
      </c>
      <c r="AM845" s="304" t="s">
        <v>482</v>
      </c>
      <c r="AN845" s="305" t="s">
        <v>482</v>
      </c>
      <c r="AO845" s="303" t="s">
        <v>482</v>
      </c>
      <c r="AP845" s="303" t="s">
        <v>482</v>
      </c>
      <c r="AQ845" s="304" t="s">
        <v>482</v>
      </c>
      <c r="AR845" s="305" t="s">
        <v>482</v>
      </c>
      <c r="AS845" s="304" t="s">
        <v>482</v>
      </c>
      <c r="AT845" s="305" t="s">
        <v>482</v>
      </c>
      <c r="AU845" s="292"/>
    </row>
    <row r="846" spans="2:47" ht="15.75">
      <c r="B846" s="293">
        <v>89</v>
      </c>
      <c r="C846" s="294" t="s">
        <v>47</v>
      </c>
      <c r="D846" s="295" t="s">
        <v>577</v>
      </c>
      <c r="E846" s="296">
        <v>41640</v>
      </c>
      <c r="F846" s="296">
        <v>42094</v>
      </c>
      <c r="G846" s="297">
        <v>42582</v>
      </c>
      <c r="H846" s="298">
        <v>14.8</v>
      </c>
      <c r="I846" s="298">
        <v>14.8</v>
      </c>
      <c r="J846" s="298">
        <v>30.7</v>
      </c>
      <c r="K846" s="298">
        <v>12.3</v>
      </c>
      <c r="L846" s="298">
        <v>0</v>
      </c>
      <c r="M846" s="298">
        <v>30.7</v>
      </c>
      <c r="N846" s="299" t="s">
        <v>482</v>
      </c>
      <c r="O846" s="300">
        <v>1.0743243243243241</v>
      </c>
      <c r="P846" s="299">
        <v>-2.5</v>
      </c>
      <c r="Q846" s="301">
        <v>-0.16891891891891891</v>
      </c>
      <c r="R846" s="298">
        <v>17.600000000000001</v>
      </c>
      <c r="S846" s="298">
        <v>0</v>
      </c>
      <c r="T846" s="298">
        <v>17.600000000000001</v>
      </c>
      <c r="U846" s="298">
        <v>13.099999999999998</v>
      </c>
      <c r="V846" s="302" t="s">
        <v>483</v>
      </c>
      <c r="W846" s="303">
        <v>17.600000000000001</v>
      </c>
      <c r="X846" s="303">
        <v>17.600000000000001</v>
      </c>
      <c r="Y846" s="304">
        <v>30.7</v>
      </c>
      <c r="Z846" s="305">
        <v>13.099999999999998</v>
      </c>
      <c r="AA846" s="305">
        <v>0</v>
      </c>
      <c r="AB846" s="305">
        <v>30.7</v>
      </c>
      <c r="AC846" s="303" t="s">
        <v>482</v>
      </c>
      <c r="AD846" s="303" t="s">
        <v>482</v>
      </c>
      <c r="AE846" s="304" t="s">
        <v>482</v>
      </c>
      <c r="AF846" s="305" t="s">
        <v>482</v>
      </c>
      <c r="AG846" s="304" t="s">
        <v>482</v>
      </c>
      <c r="AH846" s="305" t="s">
        <v>482</v>
      </c>
      <c r="AI846" s="303" t="s">
        <v>482</v>
      </c>
      <c r="AJ846" s="303" t="s">
        <v>482</v>
      </c>
      <c r="AK846" s="304" t="s">
        <v>482</v>
      </c>
      <c r="AL846" s="305" t="s">
        <v>482</v>
      </c>
      <c r="AM846" s="304" t="s">
        <v>482</v>
      </c>
      <c r="AN846" s="305" t="s">
        <v>482</v>
      </c>
      <c r="AO846" s="303" t="s">
        <v>482</v>
      </c>
      <c r="AP846" s="303" t="s">
        <v>482</v>
      </c>
      <c r="AQ846" s="304" t="s">
        <v>482</v>
      </c>
      <c r="AR846" s="305" t="s">
        <v>482</v>
      </c>
      <c r="AS846" s="304" t="s">
        <v>482</v>
      </c>
      <c r="AT846" s="305" t="s">
        <v>482</v>
      </c>
      <c r="AU846" s="292"/>
    </row>
    <row r="847" spans="2:47" ht="15.75">
      <c r="B847" s="293">
        <v>90</v>
      </c>
      <c r="C847" s="294" t="s">
        <v>47</v>
      </c>
      <c r="D847" s="295" t="s">
        <v>578</v>
      </c>
      <c r="E847" s="296">
        <v>41387</v>
      </c>
      <c r="F847" s="296">
        <v>42063</v>
      </c>
      <c r="G847" s="297">
        <v>42551</v>
      </c>
      <c r="H847" s="298">
        <v>6.86</v>
      </c>
      <c r="I847" s="298">
        <v>3.9200000000000004</v>
      </c>
      <c r="J847" s="298">
        <v>14.87</v>
      </c>
      <c r="K847" s="298">
        <v>8.2399999999999984</v>
      </c>
      <c r="L847" s="298">
        <v>0</v>
      </c>
      <c r="M847" s="298">
        <v>14.87</v>
      </c>
      <c r="N847" s="299" t="s">
        <v>482</v>
      </c>
      <c r="O847" s="300">
        <v>1.1676384839650142</v>
      </c>
      <c r="P847" s="299">
        <v>4.3199999999999985</v>
      </c>
      <c r="Q847" s="301">
        <v>1.1020408163265301</v>
      </c>
      <c r="R847" s="298">
        <v>13.34</v>
      </c>
      <c r="S847" s="298">
        <v>0</v>
      </c>
      <c r="T847" s="298">
        <v>13.34</v>
      </c>
      <c r="U847" s="298">
        <v>1.5299999999999994</v>
      </c>
      <c r="V847" s="302" t="s">
        <v>483</v>
      </c>
      <c r="W847" s="303">
        <v>13.34</v>
      </c>
      <c r="X847" s="303">
        <v>13.34</v>
      </c>
      <c r="Y847" s="304">
        <v>14.87</v>
      </c>
      <c r="Z847" s="305">
        <v>1.5299999999999994</v>
      </c>
      <c r="AA847" s="305">
        <v>0</v>
      </c>
      <c r="AB847" s="305">
        <v>14.87</v>
      </c>
      <c r="AC847" s="303" t="s">
        <v>482</v>
      </c>
      <c r="AD847" s="303" t="s">
        <v>482</v>
      </c>
      <c r="AE847" s="304" t="s">
        <v>482</v>
      </c>
      <c r="AF847" s="305" t="s">
        <v>482</v>
      </c>
      <c r="AG847" s="304" t="s">
        <v>482</v>
      </c>
      <c r="AH847" s="305" t="s">
        <v>482</v>
      </c>
      <c r="AI847" s="303" t="s">
        <v>482</v>
      </c>
      <c r="AJ847" s="303" t="s">
        <v>482</v>
      </c>
      <c r="AK847" s="304" t="s">
        <v>482</v>
      </c>
      <c r="AL847" s="305" t="s">
        <v>482</v>
      </c>
      <c r="AM847" s="304" t="s">
        <v>482</v>
      </c>
      <c r="AN847" s="305" t="s">
        <v>482</v>
      </c>
      <c r="AO847" s="303" t="s">
        <v>482</v>
      </c>
      <c r="AP847" s="303" t="s">
        <v>482</v>
      </c>
      <c r="AQ847" s="304" t="s">
        <v>482</v>
      </c>
      <c r="AR847" s="305" t="s">
        <v>482</v>
      </c>
      <c r="AS847" s="304" t="s">
        <v>482</v>
      </c>
      <c r="AT847" s="305" t="s">
        <v>482</v>
      </c>
      <c r="AU847" s="292"/>
    </row>
    <row r="848" spans="2:47" ht="15.75">
      <c r="B848" s="293">
        <v>91</v>
      </c>
      <c r="C848" s="294" t="s">
        <v>47</v>
      </c>
      <c r="D848" s="295" t="s">
        <v>579</v>
      </c>
      <c r="E848" s="296">
        <v>40634</v>
      </c>
      <c r="F848" s="296">
        <v>42369</v>
      </c>
      <c r="G848" s="297">
        <v>42369</v>
      </c>
      <c r="H848" s="298">
        <v>68.09</v>
      </c>
      <c r="I848" s="298">
        <v>40.100000000000009</v>
      </c>
      <c r="J848" s="298">
        <v>96.1</v>
      </c>
      <c r="K848" s="298">
        <v>78.699999999999989</v>
      </c>
      <c r="L848" s="298">
        <v>97.4</v>
      </c>
      <c r="M848" s="298">
        <v>-1.3000000000000114</v>
      </c>
      <c r="N848" s="299">
        <v>-1.334702258726911E-2</v>
      </c>
      <c r="O848" s="300">
        <v>0.41136730797473914</v>
      </c>
      <c r="P848" s="299">
        <v>38.59999999999998</v>
      </c>
      <c r="Q848" s="301">
        <v>0.96259351620947564</v>
      </c>
      <c r="R848" s="298">
        <v>96.1</v>
      </c>
      <c r="S848" s="298">
        <v>84.8</v>
      </c>
      <c r="T848" s="298">
        <v>11.299999999999997</v>
      </c>
      <c r="U848" s="298">
        <v>0</v>
      </c>
      <c r="V848" s="302" t="s">
        <v>499</v>
      </c>
      <c r="W848" s="303" t="s">
        <v>482</v>
      </c>
      <c r="X848" s="303" t="s">
        <v>482</v>
      </c>
      <c r="Y848" s="304" t="s">
        <v>482</v>
      </c>
      <c r="Z848" s="305" t="s">
        <v>482</v>
      </c>
      <c r="AA848" s="305" t="s">
        <v>482</v>
      </c>
      <c r="AB848" s="305" t="s">
        <v>482</v>
      </c>
      <c r="AC848" s="303">
        <v>96.1</v>
      </c>
      <c r="AD848" s="303">
        <v>11.299999999999997</v>
      </c>
      <c r="AE848" s="304">
        <v>96.1</v>
      </c>
      <c r="AF848" s="305">
        <v>0</v>
      </c>
      <c r="AG848" s="304">
        <v>97.4</v>
      </c>
      <c r="AH848" s="305">
        <v>11.299999999999997</v>
      </c>
      <c r="AI848" s="303" t="s">
        <v>482</v>
      </c>
      <c r="AJ848" s="303" t="s">
        <v>482</v>
      </c>
      <c r="AK848" s="304" t="s">
        <v>482</v>
      </c>
      <c r="AL848" s="305" t="s">
        <v>482</v>
      </c>
      <c r="AM848" s="304" t="s">
        <v>482</v>
      </c>
      <c r="AN848" s="305" t="s">
        <v>482</v>
      </c>
      <c r="AO848" s="303" t="s">
        <v>482</v>
      </c>
      <c r="AP848" s="303" t="s">
        <v>482</v>
      </c>
      <c r="AQ848" s="304" t="s">
        <v>482</v>
      </c>
      <c r="AR848" s="305" t="s">
        <v>482</v>
      </c>
      <c r="AS848" s="304" t="s">
        <v>482</v>
      </c>
      <c r="AT848" s="305" t="s">
        <v>482</v>
      </c>
      <c r="AU848" s="292"/>
    </row>
    <row r="849" spans="2:47" ht="15.75">
      <c r="B849" s="293">
        <v>92</v>
      </c>
      <c r="C849" s="294" t="s">
        <v>47</v>
      </c>
      <c r="D849" s="295" t="s">
        <v>580</v>
      </c>
      <c r="E849" s="296">
        <v>40179</v>
      </c>
      <c r="F849" s="296">
        <v>42369</v>
      </c>
      <c r="G849" s="297">
        <v>42369</v>
      </c>
      <c r="H849" s="298">
        <v>42.99</v>
      </c>
      <c r="I849" s="298">
        <v>39.880000000000003</v>
      </c>
      <c r="J849" s="298">
        <v>47.63</v>
      </c>
      <c r="K849" s="298">
        <v>37.770000000000003</v>
      </c>
      <c r="L849" s="298">
        <v>52.75</v>
      </c>
      <c r="M849" s="298">
        <v>-5.1199999999999974</v>
      </c>
      <c r="N849" s="299">
        <v>-9.7061611374407539E-2</v>
      </c>
      <c r="O849" s="300">
        <v>0.10793207722726217</v>
      </c>
      <c r="P849" s="299">
        <v>-2.1099999999999994</v>
      </c>
      <c r="Q849" s="301">
        <v>-5.2908726178535592E-2</v>
      </c>
      <c r="R849" s="298">
        <v>47.63</v>
      </c>
      <c r="S849" s="298">
        <v>42.36</v>
      </c>
      <c r="T849" s="298">
        <v>5.2700000000000031</v>
      </c>
      <c r="U849" s="298">
        <v>0</v>
      </c>
      <c r="V849" s="302" t="s">
        <v>499</v>
      </c>
      <c r="W849" s="303" t="s">
        <v>482</v>
      </c>
      <c r="X849" s="303" t="s">
        <v>482</v>
      </c>
      <c r="Y849" s="304" t="s">
        <v>482</v>
      </c>
      <c r="Z849" s="305" t="s">
        <v>482</v>
      </c>
      <c r="AA849" s="305" t="s">
        <v>482</v>
      </c>
      <c r="AB849" s="305" t="s">
        <v>482</v>
      </c>
      <c r="AC849" s="303">
        <v>47.63</v>
      </c>
      <c r="AD849" s="303">
        <v>5.2700000000000031</v>
      </c>
      <c r="AE849" s="304">
        <v>47.63</v>
      </c>
      <c r="AF849" s="305">
        <v>0</v>
      </c>
      <c r="AG849" s="304">
        <v>52.75</v>
      </c>
      <c r="AH849" s="305">
        <v>5.2700000000000031</v>
      </c>
      <c r="AI849" s="303" t="s">
        <v>482</v>
      </c>
      <c r="AJ849" s="303" t="s">
        <v>482</v>
      </c>
      <c r="AK849" s="304" t="s">
        <v>482</v>
      </c>
      <c r="AL849" s="305" t="s">
        <v>482</v>
      </c>
      <c r="AM849" s="304" t="s">
        <v>482</v>
      </c>
      <c r="AN849" s="305" t="s">
        <v>482</v>
      </c>
      <c r="AO849" s="303" t="s">
        <v>482</v>
      </c>
      <c r="AP849" s="303" t="s">
        <v>482</v>
      </c>
      <c r="AQ849" s="304" t="s">
        <v>482</v>
      </c>
      <c r="AR849" s="305" t="s">
        <v>482</v>
      </c>
      <c r="AS849" s="304" t="s">
        <v>482</v>
      </c>
      <c r="AT849" s="305" t="s">
        <v>482</v>
      </c>
      <c r="AU849" s="292"/>
    </row>
    <row r="850" spans="2:47" ht="15.75">
      <c r="B850" s="293">
        <v>93</v>
      </c>
      <c r="C850" s="294" t="s">
        <v>47</v>
      </c>
      <c r="D850" s="295" t="s">
        <v>581</v>
      </c>
      <c r="E850" s="296">
        <v>41518</v>
      </c>
      <c r="F850" s="296">
        <v>42552</v>
      </c>
      <c r="G850" s="297">
        <v>42719</v>
      </c>
      <c r="H850" s="298">
        <v>3.8</v>
      </c>
      <c r="I850" s="298">
        <v>2.61</v>
      </c>
      <c r="J850" s="298">
        <v>5.92</v>
      </c>
      <c r="K850" s="298">
        <v>3.2399999999999998</v>
      </c>
      <c r="L850" s="298">
        <v>0</v>
      </c>
      <c r="M850" s="298">
        <v>5.92</v>
      </c>
      <c r="N850" s="299" t="s">
        <v>482</v>
      </c>
      <c r="O850" s="300">
        <v>0.55789473684210533</v>
      </c>
      <c r="P850" s="299">
        <v>0.62999999999999989</v>
      </c>
      <c r="Q850" s="301">
        <v>0.24137931034482757</v>
      </c>
      <c r="R850" s="298">
        <v>3.84</v>
      </c>
      <c r="S850" s="298">
        <v>0</v>
      </c>
      <c r="T850" s="298">
        <v>3.84</v>
      </c>
      <c r="U850" s="298">
        <v>2.08</v>
      </c>
      <c r="V850" s="302" t="s">
        <v>483</v>
      </c>
      <c r="W850" s="303">
        <v>3.84</v>
      </c>
      <c r="X850" s="303">
        <v>3.84</v>
      </c>
      <c r="Y850" s="304">
        <v>5.92</v>
      </c>
      <c r="Z850" s="305">
        <v>2.08</v>
      </c>
      <c r="AA850" s="305">
        <v>0</v>
      </c>
      <c r="AB850" s="305">
        <v>5.92</v>
      </c>
      <c r="AC850" s="303" t="s">
        <v>482</v>
      </c>
      <c r="AD850" s="303" t="s">
        <v>482</v>
      </c>
      <c r="AE850" s="304" t="s">
        <v>482</v>
      </c>
      <c r="AF850" s="305" t="s">
        <v>482</v>
      </c>
      <c r="AG850" s="304" t="s">
        <v>482</v>
      </c>
      <c r="AH850" s="305" t="s">
        <v>482</v>
      </c>
      <c r="AI850" s="303" t="s">
        <v>482</v>
      </c>
      <c r="AJ850" s="303" t="s">
        <v>482</v>
      </c>
      <c r="AK850" s="304" t="s">
        <v>482</v>
      </c>
      <c r="AL850" s="305" t="s">
        <v>482</v>
      </c>
      <c r="AM850" s="304" t="s">
        <v>482</v>
      </c>
      <c r="AN850" s="305" t="s">
        <v>482</v>
      </c>
      <c r="AO850" s="303" t="s">
        <v>482</v>
      </c>
      <c r="AP850" s="303" t="s">
        <v>482</v>
      </c>
      <c r="AQ850" s="304" t="s">
        <v>482</v>
      </c>
      <c r="AR850" s="305" t="s">
        <v>482</v>
      </c>
      <c r="AS850" s="304" t="s">
        <v>482</v>
      </c>
      <c r="AT850" s="305" t="s">
        <v>482</v>
      </c>
      <c r="AU850" s="292"/>
    </row>
    <row r="851" spans="2:47" ht="15.75">
      <c r="B851" s="293">
        <v>94</v>
      </c>
      <c r="C851" s="294" t="s">
        <v>47</v>
      </c>
      <c r="D851" s="295" t="s">
        <v>582</v>
      </c>
      <c r="E851" s="296">
        <v>41758</v>
      </c>
      <c r="F851" s="296">
        <v>42278</v>
      </c>
      <c r="G851" s="297">
        <v>42318</v>
      </c>
      <c r="H851" s="298">
        <v>9.1999999999999993</v>
      </c>
      <c r="I851" s="298">
        <v>4.1999999999999993</v>
      </c>
      <c r="J851" s="298">
        <v>19.13</v>
      </c>
      <c r="K851" s="298">
        <v>15.149999999999999</v>
      </c>
      <c r="L851" s="298">
        <v>20.3</v>
      </c>
      <c r="M851" s="298">
        <v>-1.1700000000000017</v>
      </c>
      <c r="N851" s="299">
        <v>-5.7635467980295646E-2</v>
      </c>
      <c r="O851" s="300">
        <v>1.0793478260869567</v>
      </c>
      <c r="P851" s="299">
        <v>10.95</v>
      </c>
      <c r="Q851" s="301">
        <v>2.6071428571428572</v>
      </c>
      <c r="R851" s="298">
        <v>19.13</v>
      </c>
      <c r="S851" s="298">
        <v>0</v>
      </c>
      <c r="T851" s="298">
        <v>19.13</v>
      </c>
      <c r="U851" s="298">
        <v>0</v>
      </c>
      <c r="V851" s="302" t="s">
        <v>583</v>
      </c>
      <c r="W851" s="303" t="s">
        <v>482</v>
      </c>
      <c r="X851" s="303" t="s">
        <v>482</v>
      </c>
      <c r="Y851" s="304" t="s">
        <v>482</v>
      </c>
      <c r="Z851" s="305" t="s">
        <v>482</v>
      </c>
      <c r="AA851" s="305" t="s">
        <v>482</v>
      </c>
      <c r="AB851" s="305" t="s">
        <v>482</v>
      </c>
      <c r="AC851" s="303" t="s">
        <v>482</v>
      </c>
      <c r="AD851" s="303" t="s">
        <v>482</v>
      </c>
      <c r="AE851" s="304" t="s">
        <v>482</v>
      </c>
      <c r="AF851" s="305" t="s">
        <v>482</v>
      </c>
      <c r="AG851" s="304" t="s">
        <v>482</v>
      </c>
      <c r="AH851" s="305" t="s">
        <v>482</v>
      </c>
      <c r="AI851" s="303">
        <v>19.13</v>
      </c>
      <c r="AJ851" s="303">
        <v>19.13</v>
      </c>
      <c r="AK851" s="304">
        <v>19.13</v>
      </c>
      <c r="AL851" s="305">
        <v>0</v>
      </c>
      <c r="AM851" s="304">
        <v>20.3</v>
      </c>
      <c r="AN851" s="305">
        <v>-1.1700000000000017</v>
      </c>
      <c r="AO851" s="303" t="s">
        <v>482</v>
      </c>
      <c r="AP851" s="303" t="s">
        <v>482</v>
      </c>
      <c r="AQ851" s="304" t="s">
        <v>482</v>
      </c>
      <c r="AR851" s="305" t="s">
        <v>482</v>
      </c>
      <c r="AS851" s="304" t="s">
        <v>482</v>
      </c>
      <c r="AT851" s="305" t="s">
        <v>482</v>
      </c>
      <c r="AU851" s="292"/>
    </row>
    <row r="852" spans="2:47" ht="15.75">
      <c r="B852" s="293">
        <v>95</v>
      </c>
      <c r="C852" s="294" t="s">
        <v>47</v>
      </c>
      <c r="D852" s="295" t="s">
        <v>584</v>
      </c>
      <c r="E852" s="296">
        <v>41758</v>
      </c>
      <c r="F852" s="296">
        <v>42460</v>
      </c>
      <c r="G852" s="297">
        <v>42460</v>
      </c>
      <c r="H852" s="298">
        <v>14.9</v>
      </c>
      <c r="I852" s="298">
        <v>9</v>
      </c>
      <c r="J852" s="298">
        <v>23.3</v>
      </c>
      <c r="K852" s="298">
        <v>13.74</v>
      </c>
      <c r="L852" s="298">
        <v>18.7</v>
      </c>
      <c r="M852" s="298">
        <v>4.6000000000000014</v>
      </c>
      <c r="N852" s="299">
        <v>0.24598930481283432</v>
      </c>
      <c r="O852" s="300">
        <v>0.56375838926174493</v>
      </c>
      <c r="P852" s="299">
        <v>4.74</v>
      </c>
      <c r="Q852" s="301">
        <v>0.52666666666666673</v>
      </c>
      <c r="R852" s="298">
        <v>22.8</v>
      </c>
      <c r="S852" s="298">
        <v>8.1999999999999993</v>
      </c>
      <c r="T852" s="298">
        <v>14.600000000000001</v>
      </c>
      <c r="U852" s="298">
        <v>0.5</v>
      </c>
      <c r="V852" s="302" t="s">
        <v>485</v>
      </c>
      <c r="W852" s="303" t="s">
        <v>482</v>
      </c>
      <c r="X852" s="303" t="s">
        <v>482</v>
      </c>
      <c r="Y852" s="304" t="s">
        <v>482</v>
      </c>
      <c r="Z852" s="305" t="s">
        <v>482</v>
      </c>
      <c r="AA852" s="305" t="s">
        <v>482</v>
      </c>
      <c r="AB852" s="305" t="s">
        <v>482</v>
      </c>
      <c r="AC852" s="303" t="s">
        <v>482</v>
      </c>
      <c r="AD852" s="303" t="s">
        <v>482</v>
      </c>
      <c r="AE852" s="304" t="s">
        <v>482</v>
      </c>
      <c r="AF852" s="305" t="s">
        <v>482</v>
      </c>
      <c r="AG852" s="304" t="s">
        <v>482</v>
      </c>
      <c r="AH852" s="305" t="s">
        <v>482</v>
      </c>
      <c r="AI852" s="303" t="s">
        <v>482</v>
      </c>
      <c r="AJ852" s="303" t="s">
        <v>482</v>
      </c>
      <c r="AK852" s="304" t="s">
        <v>482</v>
      </c>
      <c r="AL852" s="305" t="s">
        <v>482</v>
      </c>
      <c r="AM852" s="304" t="s">
        <v>482</v>
      </c>
      <c r="AN852" s="305" t="s">
        <v>482</v>
      </c>
      <c r="AO852" s="303">
        <v>22.8</v>
      </c>
      <c r="AP852" s="303">
        <v>14.600000000000001</v>
      </c>
      <c r="AQ852" s="304">
        <v>23.3</v>
      </c>
      <c r="AR852" s="305">
        <v>0.5</v>
      </c>
      <c r="AS852" s="304">
        <v>18.7</v>
      </c>
      <c r="AT852" s="305">
        <v>4.6000000000000014</v>
      </c>
      <c r="AU852" s="292"/>
    </row>
    <row r="853" spans="2:47" ht="15.75">
      <c r="B853" s="293">
        <v>96</v>
      </c>
      <c r="C853" s="294" t="s">
        <v>48</v>
      </c>
      <c r="D853" s="295" t="s">
        <v>585</v>
      </c>
      <c r="E853" s="296">
        <v>41061</v>
      </c>
      <c r="F853" s="296">
        <v>43281</v>
      </c>
      <c r="G853" s="297">
        <v>43281</v>
      </c>
      <c r="H853" s="298">
        <v>34.31</v>
      </c>
      <c r="I853" s="298">
        <v>34.31</v>
      </c>
      <c r="J853" s="298">
        <v>34.31</v>
      </c>
      <c r="K853" s="298">
        <v>34.31</v>
      </c>
      <c r="L853" s="298">
        <v>34.31</v>
      </c>
      <c r="M853" s="298">
        <v>0</v>
      </c>
      <c r="N853" s="299">
        <v>0</v>
      </c>
      <c r="O853" s="300">
        <v>0</v>
      </c>
      <c r="P853" s="299">
        <v>0</v>
      </c>
      <c r="Q853" s="301">
        <v>0</v>
      </c>
      <c r="R853" s="298">
        <v>3.94</v>
      </c>
      <c r="S853" s="298">
        <v>2.1800000000000002</v>
      </c>
      <c r="T853" s="298">
        <v>1.7599999999999998</v>
      </c>
      <c r="U853" s="298">
        <v>30.37</v>
      </c>
      <c r="V853" s="302" t="s">
        <v>485</v>
      </c>
      <c r="W853" s="303" t="s">
        <v>482</v>
      </c>
      <c r="X853" s="303" t="s">
        <v>482</v>
      </c>
      <c r="Y853" s="304" t="s">
        <v>482</v>
      </c>
      <c r="Z853" s="305" t="s">
        <v>482</v>
      </c>
      <c r="AA853" s="305" t="s">
        <v>482</v>
      </c>
      <c r="AB853" s="305" t="s">
        <v>482</v>
      </c>
      <c r="AC853" s="303" t="s">
        <v>482</v>
      </c>
      <c r="AD853" s="303" t="s">
        <v>482</v>
      </c>
      <c r="AE853" s="304" t="s">
        <v>482</v>
      </c>
      <c r="AF853" s="305" t="s">
        <v>482</v>
      </c>
      <c r="AG853" s="304" t="s">
        <v>482</v>
      </c>
      <c r="AH853" s="305" t="s">
        <v>482</v>
      </c>
      <c r="AI853" s="303" t="s">
        <v>482</v>
      </c>
      <c r="AJ853" s="303" t="s">
        <v>482</v>
      </c>
      <c r="AK853" s="304" t="s">
        <v>482</v>
      </c>
      <c r="AL853" s="305" t="s">
        <v>482</v>
      </c>
      <c r="AM853" s="304" t="s">
        <v>482</v>
      </c>
      <c r="AN853" s="305" t="s">
        <v>482</v>
      </c>
      <c r="AO853" s="303">
        <v>3.94</v>
      </c>
      <c r="AP853" s="303">
        <v>1.7599999999999998</v>
      </c>
      <c r="AQ853" s="304">
        <v>34.31</v>
      </c>
      <c r="AR853" s="305">
        <v>30.37</v>
      </c>
      <c r="AS853" s="304">
        <v>34.31</v>
      </c>
      <c r="AT853" s="305">
        <v>0</v>
      </c>
      <c r="AU853" s="292"/>
    </row>
    <row r="854" spans="2:47" ht="15.75">
      <c r="B854" s="293">
        <v>97</v>
      </c>
      <c r="C854" s="294" t="s">
        <v>48</v>
      </c>
      <c r="D854" s="295" t="s">
        <v>586</v>
      </c>
      <c r="E854" s="296">
        <v>41579</v>
      </c>
      <c r="F854" s="296">
        <v>42735</v>
      </c>
      <c r="G854" s="297">
        <v>42735</v>
      </c>
      <c r="H854" s="298">
        <v>8.8800000000000008</v>
      </c>
      <c r="I854" s="298">
        <v>8.8800000000000008</v>
      </c>
      <c r="J854" s="298">
        <v>3.5</v>
      </c>
      <c r="K854" s="298">
        <v>0</v>
      </c>
      <c r="L854" s="298">
        <v>8.8800000000000008</v>
      </c>
      <c r="M854" s="298">
        <v>-5.3800000000000008</v>
      </c>
      <c r="N854" s="299">
        <v>-0.60585585585585588</v>
      </c>
      <c r="O854" s="300">
        <v>-0.60585585585585588</v>
      </c>
      <c r="P854" s="299">
        <v>-8.8800000000000008</v>
      </c>
      <c r="Q854" s="301">
        <v>-1</v>
      </c>
      <c r="R854" s="298">
        <v>2.6</v>
      </c>
      <c r="S854" s="298">
        <v>1.6</v>
      </c>
      <c r="T854" s="298">
        <v>1</v>
      </c>
      <c r="U854" s="298">
        <v>0.89999999999999991</v>
      </c>
      <c r="V854" s="302" t="s">
        <v>485</v>
      </c>
      <c r="W854" s="303" t="s">
        <v>482</v>
      </c>
      <c r="X854" s="303" t="s">
        <v>482</v>
      </c>
      <c r="Y854" s="304" t="s">
        <v>482</v>
      </c>
      <c r="Z854" s="305" t="s">
        <v>482</v>
      </c>
      <c r="AA854" s="305" t="s">
        <v>482</v>
      </c>
      <c r="AB854" s="305" t="s">
        <v>482</v>
      </c>
      <c r="AC854" s="303" t="s">
        <v>482</v>
      </c>
      <c r="AD854" s="303" t="s">
        <v>482</v>
      </c>
      <c r="AE854" s="304" t="s">
        <v>482</v>
      </c>
      <c r="AF854" s="305" t="s">
        <v>482</v>
      </c>
      <c r="AG854" s="304" t="s">
        <v>482</v>
      </c>
      <c r="AH854" s="305" t="s">
        <v>482</v>
      </c>
      <c r="AI854" s="303" t="s">
        <v>482</v>
      </c>
      <c r="AJ854" s="303" t="s">
        <v>482</v>
      </c>
      <c r="AK854" s="304" t="s">
        <v>482</v>
      </c>
      <c r="AL854" s="305" t="s">
        <v>482</v>
      </c>
      <c r="AM854" s="304" t="s">
        <v>482</v>
      </c>
      <c r="AN854" s="305" t="s">
        <v>482</v>
      </c>
      <c r="AO854" s="303">
        <v>2.6</v>
      </c>
      <c r="AP854" s="303">
        <v>1</v>
      </c>
      <c r="AQ854" s="304">
        <v>3.5</v>
      </c>
      <c r="AR854" s="305">
        <v>0.89999999999999991</v>
      </c>
      <c r="AS854" s="304">
        <v>8.8800000000000008</v>
      </c>
      <c r="AT854" s="305">
        <v>-5.3800000000000008</v>
      </c>
      <c r="AU854" s="292"/>
    </row>
    <row r="855" spans="2:47" ht="15.75">
      <c r="B855" s="293">
        <v>98</v>
      </c>
      <c r="C855" s="294" t="s">
        <v>48</v>
      </c>
      <c r="D855" s="295" t="s">
        <v>587</v>
      </c>
      <c r="E855" s="296">
        <v>40756</v>
      </c>
      <c r="F855" s="296">
        <v>42004</v>
      </c>
      <c r="G855" s="297">
        <v>42094</v>
      </c>
      <c r="H855" s="298">
        <v>21.6</v>
      </c>
      <c r="I855" s="298">
        <v>11.600000000000001</v>
      </c>
      <c r="J855" s="298">
        <v>18.59</v>
      </c>
      <c r="K855" s="298">
        <v>0</v>
      </c>
      <c r="L855" s="298">
        <v>19.39</v>
      </c>
      <c r="M855" s="298">
        <v>-0.80000000000000071</v>
      </c>
      <c r="N855" s="299">
        <v>-4.125838060856115E-2</v>
      </c>
      <c r="O855" s="300">
        <v>-0.13935185185185192</v>
      </c>
      <c r="P855" s="299">
        <v>-11.600000000000001</v>
      </c>
      <c r="Q855" s="301">
        <v>-1</v>
      </c>
      <c r="R855" s="298">
        <v>18.59</v>
      </c>
      <c r="S855" s="298">
        <v>18.32</v>
      </c>
      <c r="T855" s="298">
        <v>0.26999999999999957</v>
      </c>
      <c r="U855" s="298">
        <v>0</v>
      </c>
      <c r="V855" s="302" t="s">
        <v>499</v>
      </c>
      <c r="W855" s="303" t="s">
        <v>482</v>
      </c>
      <c r="X855" s="303" t="s">
        <v>482</v>
      </c>
      <c r="Y855" s="304" t="s">
        <v>482</v>
      </c>
      <c r="Z855" s="305" t="s">
        <v>482</v>
      </c>
      <c r="AA855" s="305" t="s">
        <v>482</v>
      </c>
      <c r="AB855" s="305" t="s">
        <v>482</v>
      </c>
      <c r="AC855" s="303">
        <v>18.59</v>
      </c>
      <c r="AD855" s="303">
        <v>0.26999999999999957</v>
      </c>
      <c r="AE855" s="304">
        <v>18.59</v>
      </c>
      <c r="AF855" s="305">
        <v>0</v>
      </c>
      <c r="AG855" s="304">
        <v>19.39</v>
      </c>
      <c r="AH855" s="305">
        <v>0.26999999999999957</v>
      </c>
      <c r="AI855" s="303" t="s">
        <v>482</v>
      </c>
      <c r="AJ855" s="303" t="s">
        <v>482</v>
      </c>
      <c r="AK855" s="304" t="s">
        <v>482</v>
      </c>
      <c r="AL855" s="305" t="s">
        <v>482</v>
      </c>
      <c r="AM855" s="304" t="s">
        <v>482</v>
      </c>
      <c r="AN855" s="305" t="s">
        <v>482</v>
      </c>
      <c r="AO855" s="303" t="s">
        <v>482</v>
      </c>
      <c r="AP855" s="303" t="s">
        <v>482</v>
      </c>
      <c r="AQ855" s="304" t="s">
        <v>482</v>
      </c>
      <c r="AR855" s="305" t="s">
        <v>482</v>
      </c>
      <c r="AS855" s="304" t="s">
        <v>482</v>
      </c>
      <c r="AT855" s="305" t="s">
        <v>482</v>
      </c>
      <c r="AU855" s="292"/>
    </row>
    <row r="856" spans="2:47" ht="15.75">
      <c r="B856" s="293">
        <v>99</v>
      </c>
      <c r="C856" s="294" t="s">
        <v>48</v>
      </c>
      <c r="D856" s="295" t="s">
        <v>588</v>
      </c>
      <c r="E856" s="296">
        <v>41640</v>
      </c>
      <c r="F856" s="296">
        <v>42278</v>
      </c>
      <c r="G856" s="297">
        <v>42614</v>
      </c>
      <c r="H856" s="298">
        <v>4.9000000000000004</v>
      </c>
      <c r="I856" s="298">
        <v>4.9000000000000004</v>
      </c>
      <c r="J856" s="298">
        <v>7.66</v>
      </c>
      <c r="K856" s="298">
        <v>7.66</v>
      </c>
      <c r="L856" s="298">
        <v>0</v>
      </c>
      <c r="M856" s="298">
        <v>7.66</v>
      </c>
      <c r="N856" s="299" t="s">
        <v>482</v>
      </c>
      <c r="O856" s="300">
        <v>0.56326530612244885</v>
      </c>
      <c r="P856" s="299">
        <v>2.76</v>
      </c>
      <c r="Q856" s="301">
        <v>0.56326530612244885</v>
      </c>
      <c r="R856" s="298">
        <v>4.5999999999999996</v>
      </c>
      <c r="S856" s="298">
        <v>0</v>
      </c>
      <c r="T856" s="298">
        <v>4.5999999999999996</v>
      </c>
      <c r="U856" s="298">
        <v>3.0600000000000005</v>
      </c>
      <c r="V856" s="302" t="s">
        <v>483</v>
      </c>
      <c r="W856" s="303">
        <v>4.5999999999999996</v>
      </c>
      <c r="X856" s="303">
        <v>4.5999999999999996</v>
      </c>
      <c r="Y856" s="304">
        <v>7.66</v>
      </c>
      <c r="Z856" s="305">
        <v>3.0600000000000005</v>
      </c>
      <c r="AA856" s="305">
        <v>0</v>
      </c>
      <c r="AB856" s="305">
        <v>7.66</v>
      </c>
      <c r="AC856" s="303" t="s">
        <v>482</v>
      </c>
      <c r="AD856" s="303" t="s">
        <v>482</v>
      </c>
      <c r="AE856" s="304" t="s">
        <v>482</v>
      </c>
      <c r="AF856" s="305" t="s">
        <v>482</v>
      </c>
      <c r="AG856" s="304" t="s">
        <v>482</v>
      </c>
      <c r="AH856" s="305" t="s">
        <v>482</v>
      </c>
      <c r="AI856" s="303" t="s">
        <v>482</v>
      </c>
      <c r="AJ856" s="303" t="s">
        <v>482</v>
      </c>
      <c r="AK856" s="304" t="s">
        <v>482</v>
      </c>
      <c r="AL856" s="305" t="s">
        <v>482</v>
      </c>
      <c r="AM856" s="304" t="s">
        <v>482</v>
      </c>
      <c r="AN856" s="305" t="s">
        <v>482</v>
      </c>
      <c r="AO856" s="303" t="s">
        <v>482</v>
      </c>
      <c r="AP856" s="303" t="s">
        <v>482</v>
      </c>
      <c r="AQ856" s="304" t="s">
        <v>482</v>
      </c>
      <c r="AR856" s="305" t="s">
        <v>482</v>
      </c>
      <c r="AS856" s="304" t="s">
        <v>482</v>
      </c>
      <c r="AT856" s="305" t="s">
        <v>482</v>
      </c>
      <c r="AU856" s="292"/>
    </row>
    <row r="857" spans="2:47" ht="15.75">
      <c r="B857" s="293">
        <v>100</v>
      </c>
      <c r="C857" s="294" t="s">
        <v>48</v>
      </c>
      <c r="D857" s="295" t="s">
        <v>589</v>
      </c>
      <c r="E857" s="296">
        <v>41334</v>
      </c>
      <c r="F857" s="296">
        <v>42705</v>
      </c>
      <c r="G857" s="297">
        <v>42735</v>
      </c>
      <c r="H857" s="298">
        <v>10</v>
      </c>
      <c r="I857" s="298">
        <v>10</v>
      </c>
      <c r="J857" s="298">
        <v>6.5</v>
      </c>
      <c r="K857" s="298">
        <v>6.5</v>
      </c>
      <c r="L857" s="298" t="s">
        <v>482</v>
      </c>
      <c r="M857" s="298">
        <v>6.5</v>
      </c>
      <c r="N857" s="299" t="s">
        <v>482</v>
      </c>
      <c r="O857" s="300">
        <v>-0.35</v>
      </c>
      <c r="P857" s="299">
        <v>-3.5</v>
      </c>
      <c r="Q857" s="301">
        <v>-0.35</v>
      </c>
      <c r="R857" s="298">
        <v>3.66</v>
      </c>
      <c r="S857" s="298" t="s">
        <v>482</v>
      </c>
      <c r="T857" s="298">
        <v>3.66</v>
      </c>
      <c r="U857" s="298">
        <v>2.84</v>
      </c>
      <c r="V857" s="302" t="s">
        <v>483</v>
      </c>
      <c r="W857" s="303">
        <v>3.66</v>
      </c>
      <c r="X857" s="303">
        <v>3.66</v>
      </c>
      <c r="Y857" s="304">
        <v>6.5</v>
      </c>
      <c r="Z857" s="305">
        <v>2.84</v>
      </c>
      <c r="AA857" s="305" t="s">
        <v>482</v>
      </c>
      <c r="AB857" s="305">
        <v>6.5</v>
      </c>
      <c r="AC857" s="303" t="s">
        <v>482</v>
      </c>
      <c r="AD857" s="303" t="s">
        <v>482</v>
      </c>
      <c r="AE857" s="304" t="s">
        <v>482</v>
      </c>
      <c r="AF857" s="305" t="s">
        <v>482</v>
      </c>
      <c r="AG857" s="304" t="s">
        <v>482</v>
      </c>
      <c r="AH857" s="305" t="s">
        <v>482</v>
      </c>
      <c r="AI857" s="303" t="s">
        <v>482</v>
      </c>
      <c r="AJ857" s="303" t="s">
        <v>482</v>
      </c>
      <c r="AK857" s="304" t="s">
        <v>482</v>
      </c>
      <c r="AL857" s="305" t="s">
        <v>482</v>
      </c>
      <c r="AM857" s="304" t="s">
        <v>482</v>
      </c>
      <c r="AN857" s="305" t="s">
        <v>482</v>
      </c>
      <c r="AO857" s="303" t="s">
        <v>482</v>
      </c>
      <c r="AP857" s="303" t="s">
        <v>482</v>
      </c>
      <c r="AQ857" s="304" t="s">
        <v>482</v>
      </c>
      <c r="AR857" s="305" t="s">
        <v>482</v>
      </c>
      <c r="AS857" s="304" t="s">
        <v>482</v>
      </c>
      <c r="AT857" s="305" t="s">
        <v>482</v>
      </c>
      <c r="AU857" s="292"/>
    </row>
    <row r="858" spans="2:47" ht="15.75">
      <c r="B858" s="293">
        <v>101</v>
      </c>
      <c r="C858" s="294" t="s">
        <v>48</v>
      </c>
      <c r="D858" s="295" t="s">
        <v>590</v>
      </c>
      <c r="E858" s="296">
        <v>41106</v>
      </c>
      <c r="F858" s="296">
        <v>42094</v>
      </c>
      <c r="G858" s="297">
        <v>42400</v>
      </c>
      <c r="H858" s="298">
        <v>3.39</v>
      </c>
      <c r="I858" s="298">
        <v>3.39</v>
      </c>
      <c r="J858" s="298">
        <v>6.43</v>
      </c>
      <c r="K858" s="298">
        <v>6.43</v>
      </c>
      <c r="L858" s="298">
        <v>0</v>
      </c>
      <c r="M858" s="298">
        <v>6.43</v>
      </c>
      <c r="N858" s="299" t="s">
        <v>482</v>
      </c>
      <c r="O858" s="300">
        <v>0.89675516224188778</v>
      </c>
      <c r="P858" s="299">
        <v>3.0399999999999996</v>
      </c>
      <c r="Q858" s="301">
        <v>0.89675516224188778</v>
      </c>
      <c r="R858" s="298">
        <v>6.03</v>
      </c>
      <c r="S858" s="298">
        <v>0</v>
      </c>
      <c r="T858" s="298">
        <v>6.03</v>
      </c>
      <c r="U858" s="298">
        <v>0.39999999999999947</v>
      </c>
      <c r="V858" s="302" t="s">
        <v>483</v>
      </c>
      <c r="W858" s="303">
        <v>6.03</v>
      </c>
      <c r="X858" s="303">
        <v>6.03</v>
      </c>
      <c r="Y858" s="304">
        <v>6.43</v>
      </c>
      <c r="Z858" s="305">
        <v>0.39999999999999947</v>
      </c>
      <c r="AA858" s="305">
        <v>0</v>
      </c>
      <c r="AB858" s="305">
        <v>6.43</v>
      </c>
      <c r="AC858" s="303" t="s">
        <v>482</v>
      </c>
      <c r="AD858" s="303" t="s">
        <v>482</v>
      </c>
      <c r="AE858" s="304" t="s">
        <v>482</v>
      </c>
      <c r="AF858" s="305" t="s">
        <v>482</v>
      </c>
      <c r="AG858" s="304" t="s">
        <v>482</v>
      </c>
      <c r="AH858" s="305" t="s">
        <v>482</v>
      </c>
      <c r="AI858" s="303" t="s">
        <v>482</v>
      </c>
      <c r="AJ858" s="303" t="s">
        <v>482</v>
      </c>
      <c r="AK858" s="304" t="s">
        <v>482</v>
      </c>
      <c r="AL858" s="305" t="s">
        <v>482</v>
      </c>
      <c r="AM858" s="304" t="s">
        <v>482</v>
      </c>
      <c r="AN858" s="305" t="s">
        <v>482</v>
      </c>
      <c r="AO858" s="303" t="s">
        <v>482</v>
      </c>
      <c r="AP858" s="303" t="s">
        <v>482</v>
      </c>
      <c r="AQ858" s="304" t="s">
        <v>482</v>
      </c>
      <c r="AR858" s="305" t="s">
        <v>482</v>
      </c>
      <c r="AS858" s="304" t="s">
        <v>482</v>
      </c>
      <c r="AT858" s="305" t="s">
        <v>482</v>
      </c>
      <c r="AU858" s="292"/>
    </row>
    <row r="859" spans="2:47" ht="15.75">
      <c r="B859" s="293">
        <v>102</v>
      </c>
      <c r="C859" s="294" t="s">
        <v>48</v>
      </c>
      <c r="D859" s="295" t="s">
        <v>591</v>
      </c>
      <c r="E859" s="296">
        <v>41579</v>
      </c>
      <c r="F859" s="296">
        <v>42186</v>
      </c>
      <c r="G859" s="297">
        <v>43100</v>
      </c>
      <c r="H859" s="298">
        <v>1.19</v>
      </c>
      <c r="I859" s="298">
        <v>1.19</v>
      </c>
      <c r="J859" s="298">
        <v>12.71</v>
      </c>
      <c r="K859" s="298">
        <v>11.420000000000002</v>
      </c>
      <c r="L859" s="298">
        <v>11.68</v>
      </c>
      <c r="M859" s="298">
        <v>1.0300000000000011</v>
      </c>
      <c r="N859" s="299">
        <v>8.8184931506849418E-2</v>
      </c>
      <c r="O859" s="300">
        <v>9.6806722689075642</v>
      </c>
      <c r="P859" s="299">
        <v>10.230000000000002</v>
      </c>
      <c r="Q859" s="301">
        <v>8.5966386554621863</v>
      </c>
      <c r="R859" s="298">
        <v>5.04</v>
      </c>
      <c r="S859" s="298">
        <v>0.85</v>
      </c>
      <c r="T859" s="298">
        <v>4.1900000000000004</v>
      </c>
      <c r="U859" s="298">
        <v>7.6700000000000008</v>
      </c>
      <c r="V859" s="302" t="s">
        <v>485</v>
      </c>
      <c r="W859" s="303" t="s">
        <v>482</v>
      </c>
      <c r="X859" s="303" t="s">
        <v>482</v>
      </c>
      <c r="Y859" s="304" t="s">
        <v>482</v>
      </c>
      <c r="Z859" s="305" t="s">
        <v>482</v>
      </c>
      <c r="AA859" s="305" t="s">
        <v>482</v>
      </c>
      <c r="AB859" s="305" t="s">
        <v>482</v>
      </c>
      <c r="AC859" s="303" t="s">
        <v>482</v>
      </c>
      <c r="AD859" s="303" t="s">
        <v>482</v>
      </c>
      <c r="AE859" s="304" t="s">
        <v>482</v>
      </c>
      <c r="AF859" s="305" t="s">
        <v>482</v>
      </c>
      <c r="AG859" s="304" t="s">
        <v>482</v>
      </c>
      <c r="AH859" s="305" t="s">
        <v>482</v>
      </c>
      <c r="AI859" s="303" t="s">
        <v>482</v>
      </c>
      <c r="AJ859" s="303" t="s">
        <v>482</v>
      </c>
      <c r="AK859" s="304" t="s">
        <v>482</v>
      </c>
      <c r="AL859" s="305" t="s">
        <v>482</v>
      </c>
      <c r="AM859" s="304" t="s">
        <v>482</v>
      </c>
      <c r="AN859" s="305" t="s">
        <v>482</v>
      </c>
      <c r="AO859" s="303">
        <v>5.04</v>
      </c>
      <c r="AP859" s="303">
        <v>4.1900000000000004</v>
      </c>
      <c r="AQ859" s="304">
        <v>12.71</v>
      </c>
      <c r="AR859" s="305">
        <v>7.6700000000000008</v>
      </c>
      <c r="AS859" s="304">
        <v>11.68</v>
      </c>
      <c r="AT859" s="305">
        <v>1.0300000000000011</v>
      </c>
      <c r="AU859" s="292"/>
    </row>
    <row r="860" spans="2:47" ht="15.75">
      <c r="B860" s="293">
        <v>103</v>
      </c>
      <c r="C860" s="294" t="s">
        <v>48</v>
      </c>
      <c r="D860" s="295" t="s">
        <v>592</v>
      </c>
      <c r="E860" s="296">
        <v>41214</v>
      </c>
      <c r="F860" s="296">
        <v>42004</v>
      </c>
      <c r="G860" s="297">
        <v>42490</v>
      </c>
      <c r="H860" s="298">
        <v>5.27</v>
      </c>
      <c r="I860" s="298">
        <v>5.1599999999999993</v>
      </c>
      <c r="J860" s="298">
        <v>8.81</v>
      </c>
      <c r="K860" s="298">
        <v>8.4600000000000009</v>
      </c>
      <c r="L860" s="298">
        <v>0</v>
      </c>
      <c r="M860" s="298">
        <v>8.81</v>
      </c>
      <c r="N860" s="299" t="s">
        <v>482</v>
      </c>
      <c r="O860" s="300">
        <v>0.67172675521821656</v>
      </c>
      <c r="P860" s="299">
        <v>3.3000000000000016</v>
      </c>
      <c r="Q860" s="301">
        <v>0.63953488372093059</v>
      </c>
      <c r="R860" s="298">
        <v>8.25</v>
      </c>
      <c r="S860" s="298">
        <v>0</v>
      </c>
      <c r="T860" s="298">
        <v>8.25</v>
      </c>
      <c r="U860" s="298">
        <v>0.5600000000000005</v>
      </c>
      <c r="V860" s="302" t="s">
        <v>483</v>
      </c>
      <c r="W860" s="303">
        <v>8.25</v>
      </c>
      <c r="X860" s="303">
        <v>8.25</v>
      </c>
      <c r="Y860" s="304">
        <v>8.81</v>
      </c>
      <c r="Z860" s="305">
        <v>0.5600000000000005</v>
      </c>
      <c r="AA860" s="305">
        <v>0</v>
      </c>
      <c r="AB860" s="305">
        <v>8.81</v>
      </c>
      <c r="AC860" s="303" t="s">
        <v>482</v>
      </c>
      <c r="AD860" s="303" t="s">
        <v>482</v>
      </c>
      <c r="AE860" s="304" t="s">
        <v>482</v>
      </c>
      <c r="AF860" s="305" t="s">
        <v>482</v>
      </c>
      <c r="AG860" s="304" t="s">
        <v>482</v>
      </c>
      <c r="AH860" s="305" t="s">
        <v>482</v>
      </c>
      <c r="AI860" s="303" t="s">
        <v>482</v>
      </c>
      <c r="AJ860" s="303" t="s">
        <v>482</v>
      </c>
      <c r="AK860" s="304" t="s">
        <v>482</v>
      </c>
      <c r="AL860" s="305" t="s">
        <v>482</v>
      </c>
      <c r="AM860" s="304" t="s">
        <v>482</v>
      </c>
      <c r="AN860" s="305" t="s">
        <v>482</v>
      </c>
      <c r="AO860" s="303" t="s">
        <v>482</v>
      </c>
      <c r="AP860" s="303" t="s">
        <v>482</v>
      </c>
      <c r="AQ860" s="304" t="s">
        <v>482</v>
      </c>
      <c r="AR860" s="305" t="s">
        <v>482</v>
      </c>
      <c r="AS860" s="304" t="s">
        <v>482</v>
      </c>
      <c r="AT860" s="305" t="s">
        <v>482</v>
      </c>
      <c r="AU860" s="292"/>
    </row>
    <row r="861" spans="2:47" ht="15.75">
      <c r="B861" s="293">
        <v>104</v>
      </c>
      <c r="C861" s="294" t="s">
        <v>48</v>
      </c>
      <c r="D861" s="295" t="s">
        <v>593</v>
      </c>
      <c r="E861" s="296">
        <v>41409</v>
      </c>
      <c r="F861" s="296">
        <v>41883</v>
      </c>
      <c r="G861" s="297">
        <v>42460</v>
      </c>
      <c r="H861" s="298">
        <v>9.02</v>
      </c>
      <c r="I861" s="298">
        <v>9.02</v>
      </c>
      <c r="J861" s="298">
        <v>3.27</v>
      </c>
      <c r="K861" s="298">
        <v>3.27</v>
      </c>
      <c r="L861" s="298">
        <v>2.46</v>
      </c>
      <c r="M861" s="298">
        <v>0.81</v>
      </c>
      <c r="N861" s="299">
        <v>0.32926829268292684</v>
      </c>
      <c r="O861" s="300">
        <v>-0.63747228381374721</v>
      </c>
      <c r="P861" s="299">
        <v>-5.75</v>
      </c>
      <c r="Q861" s="301">
        <v>-0.63747228381374721</v>
      </c>
      <c r="R861" s="298">
        <v>3.17</v>
      </c>
      <c r="S861" s="298">
        <v>2.36</v>
      </c>
      <c r="T861" s="298">
        <v>0.81</v>
      </c>
      <c r="U861" s="298">
        <v>0.10000000000000009</v>
      </c>
      <c r="V861" s="302" t="s">
        <v>485</v>
      </c>
      <c r="W861" s="303" t="s">
        <v>482</v>
      </c>
      <c r="X861" s="303" t="s">
        <v>482</v>
      </c>
      <c r="Y861" s="304" t="s">
        <v>482</v>
      </c>
      <c r="Z861" s="305" t="s">
        <v>482</v>
      </c>
      <c r="AA861" s="305" t="s">
        <v>482</v>
      </c>
      <c r="AB861" s="305" t="s">
        <v>482</v>
      </c>
      <c r="AC861" s="303" t="s">
        <v>482</v>
      </c>
      <c r="AD861" s="303" t="s">
        <v>482</v>
      </c>
      <c r="AE861" s="304" t="s">
        <v>482</v>
      </c>
      <c r="AF861" s="305" t="s">
        <v>482</v>
      </c>
      <c r="AG861" s="304" t="s">
        <v>482</v>
      </c>
      <c r="AH861" s="305" t="s">
        <v>482</v>
      </c>
      <c r="AI861" s="303" t="s">
        <v>482</v>
      </c>
      <c r="AJ861" s="303" t="s">
        <v>482</v>
      </c>
      <c r="AK861" s="304" t="s">
        <v>482</v>
      </c>
      <c r="AL861" s="305" t="s">
        <v>482</v>
      </c>
      <c r="AM861" s="304" t="s">
        <v>482</v>
      </c>
      <c r="AN861" s="305" t="s">
        <v>482</v>
      </c>
      <c r="AO861" s="303">
        <v>3.17</v>
      </c>
      <c r="AP861" s="303">
        <v>0.81</v>
      </c>
      <c r="AQ861" s="304">
        <v>3.27</v>
      </c>
      <c r="AR861" s="305">
        <v>0.10000000000000009</v>
      </c>
      <c r="AS861" s="304">
        <v>2.46</v>
      </c>
      <c r="AT861" s="305">
        <v>0.81</v>
      </c>
      <c r="AU861" s="292"/>
    </row>
    <row r="862" spans="2:47" ht="15.75">
      <c r="B862" s="293">
        <v>105</v>
      </c>
      <c r="C862" s="294" t="s">
        <v>48</v>
      </c>
      <c r="D862" s="295" t="s">
        <v>594</v>
      </c>
      <c r="E862" s="296">
        <v>42171</v>
      </c>
      <c r="F862" s="296">
        <v>43055</v>
      </c>
      <c r="G862" s="297">
        <v>43055</v>
      </c>
      <c r="H862" s="298">
        <v>167.61</v>
      </c>
      <c r="I862" s="298">
        <v>164.35000000000002</v>
      </c>
      <c r="J862" s="298">
        <v>167.61</v>
      </c>
      <c r="K862" s="298">
        <v>164.35000000000002</v>
      </c>
      <c r="L862" s="298" t="s">
        <v>482</v>
      </c>
      <c r="M862" s="298">
        <v>167.61</v>
      </c>
      <c r="N862" s="299" t="s">
        <v>482</v>
      </c>
      <c r="O862" s="300">
        <v>0</v>
      </c>
      <c r="P862" s="299">
        <v>0</v>
      </c>
      <c r="Q862" s="301">
        <v>0</v>
      </c>
      <c r="R862" s="298">
        <v>4.24</v>
      </c>
      <c r="S862" s="298" t="s">
        <v>482</v>
      </c>
      <c r="T862" s="298">
        <v>4.24</v>
      </c>
      <c r="U862" s="298">
        <v>163.37</v>
      </c>
      <c r="V862" s="302" t="s">
        <v>483</v>
      </c>
      <c r="W862" s="303">
        <v>4.24</v>
      </c>
      <c r="X862" s="303">
        <v>4.24</v>
      </c>
      <c r="Y862" s="304">
        <v>167.61</v>
      </c>
      <c r="Z862" s="305">
        <v>163.37</v>
      </c>
      <c r="AA862" s="305" t="s">
        <v>482</v>
      </c>
      <c r="AB862" s="305">
        <v>167.61</v>
      </c>
      <c r="AC862" s="303" t="s">
        <v>482</v>
      </c>
      <c r="AD862" s="303" t="s">
        <v>482</v>
      </c>
      <c r="AE862" s="304" t="s">
        <v>482</v>
      </c>
      <c r="AF862" s="305" t="s">
        <v>482</v>
      </c>
      <c r="AG862" s="304" t="s">
        <v>482</v>
      </c>
      <c r="AH862" s="305" t="s">
        <v>482</v>
      </c>
      <c r="AI862" s="303" t="s">
        <v>482</v>
      </c>
      <c r="AJ862" s="303" t="s">
        <v>482</v>
      </c>
      <c r="AK862" s="304" t="s">
        <v>482</v>
      </c>
      <c r="AL862" s="305" t="s">
        <v>482</v>
      </c>
      <c r="AM862" s="304" t="s">
        <v>482</v>
      </c>
      <c r="AN862" s="305" t="s">
        <v>482</v>
      </c>
      <c r="AO862" s="303" t="s">
        <v>482</v>
      </c>
      <c r="AP862" s="303" t="s">
        <v>482</v>
      </c>
      <c r="AQ862" s="304" t="s">
        <v>482</v>
      </c>
      <c r="AR862" s="305" t="s">
        <v>482</v>
      </c>
      <c r="AS862" s="304" t="s">
        <v>482</v>
      </c>
      <c r="AT862" s="305" t="s">
        <v>482</v>
      </c>
      <c r="AU862" s="292"/>
    </row>
    <row r="863" spans="2:47" ht="15.75">
      <c r="B863" s="293">
        <v>106</v>
      </c>
      <c r="C863" s="294" t="s">
        <v>48</v>
      </c>
      <c r="D863" s="295" t="s">
        <v>595</v>
      </c>
      <c r="E863" s="296">
        <v>41092</v>
      </c>
      <c r="F863" s="296">
        <v>42005</v>
      </c>
      <c r="G863" s="297">
        <v>43831</v>
      </c>
      <c r="H863" s="298">
        <v>7</v>
      </c>
      <c r="I863" s="298">
        <v>7</v>
      </c>
      <c r="J863" s="298">
        <v>79</v>
      </c>
      <c r="K863" s="298">
        <v>0</v>
      </c>
      <c r="L863" s="298">
        <v>79</v>
      </c>
      <c r="M863" s="298">
        <v>0</v>
      </c>
      <c r="N863" s="299">
        <v>0</v>
      </c>
      <c r="O863" s="300">
        <v>10.285714285714286</v>
      </c>
      <c r="P863" s="299">
        <v>-7</v>
      </c>
      <c r="Q863" s="301">
        <v>-1</v>
      </c>
      <c r="R863" s="298">
        <v>44.09</v>
      </c>
      <c r="S863" s="298">
        <v>14.76</v>
      </c>
      <c r="T863" s="298">
        <v>29.330000000000005</v>
      </c>
      <c r="U863" s="298">
        <v>34.909999999999997</v>
      </c>
      <c r="V863" s="302" t="s">
        <v>485</v>
      </c>
      <c r="W863" s="303" t="s">
        <v>482</v>
      </c>
      <c r="X863" s="303" t="s">
        <v>482</v>
      </c>
      <c r="Y863" s="304" t="s">
        <v>482</v>
      </c>
      <c r="Z863" s="305" t="s">
        <v>482</v>
      </c>
      <c r="AA863" s="305" t="s">
        <v>482</v>
      </c>
      <c r="AB863" s="305" t="s">
        <v>482</v>
      </c>
      <c r="AC863" s="303" t="s">
        <v>482</v>
      </c>
      <c r="AD863" s="303" t="s">
        <v>482</v>
      </c>
      <c r="AE863" s="304" t="s">
        <v>482</v>
      </c>
      <c r="AF863" s="305" t="s">
        <v>482</v>
      </c>
      <c r="AG863" s="304" t="s">
        <v>482</v>
      </c>
      <c r="AH863" s="305" t="s">
        <v>482</v>
      </c>
      <c r="AI863" s="303" t="s">
        <v>482</v>
      </c>
      <c r="AJ863" s="303" t="s">
        <v>482</v>
      </c>
      <c r="AK863" s="304" t="s">
        <v>482</v>
      </c>
      <c r="AL863" s="305" t="s">
        <v>482</v>
      </c>
      <c r="AM863" s="304" t="s">
        <v>482</v>
      </c>
      <c r="AN863" s="305" t="s">
        <v>482</v>
      </c>
      <c r="AO863" s="303">
        <v>44.09</v>
      </c>
      <c r="AP863" s="303">
        <v>29.330000000000005</v>
      </c>
      <c r="AQ863" s="304">
        <v>79</v>
      </c>
      <c r="AR863" s="305">
        <v>34.909999999999997</v>
      </c>
      <c r="AS863" s="304">
        <v>79</v>
      </c>
      <c r="AT863" s="305">
        <v>0</v>
      </c>
      <c r="AU863" s="292"/>
    </row>
    <row r="864" spans="2:47" ht="15.75">
      <c r="B864" s="293">
        <v>107</v>
      </c>
      <c r="C864" s="294" t="s">
        <v>48</v>
      </c>
      <c r="D864" s="295" t="s">
        <v>596</v>
      </c>
      <c r="E864" s="296">
        <v>41640</v>
      </c>
      <c r="F864" s="296">
        <v>42401</v>
      </c>
      <c r="G864" s="297">
        <v>42460</v>
      </c>
      <c r="H864" s="298">
        <v>5.25</v>
      </c>
      <c r="I864" s="298">
        <v>3.3</v>
      </c>
      <c r="J864" s="298">
        <v>5.6</v>
      </c>
      <c r="K864" s="298">
        <v>3.5799999999999996</v>
      </c>
      <c r="L864" s="298">
        <v>0</v>
      </c>
      <c r="M864" s="298">
        <v>5.6</v>
      </c>
      <c r="N864" s="299" t="s">
        <v>482</v>
      </c>
      <c r="O864" s="300">
        <v>6.6666666666666596E-2</v>
      </c>
      <c r="P864" s="299">
        <v>0.2799999999999998</v>
      </c>
      <c r="Q864" s="301">
        <v>8.4848484848484798E-2</v>
      </c>
      <c r="R864" s="298">
        <v>5.6</v>
      </c>
      <c r="S864" s="298">
        <v>0</v>
      </c>
      <c r="T864" s="298">
        <v>5.6</v>
      </c>
      <c r="U864" s="298">
        <v>0</v>
      </c>
      <c r="V864" s="302" t="s">
        <v>483</v>
      </c>
      <c r="W864" s="303">
        <v>5.6</v>
      </c>
      <c r="X864" s="303">
        <v>5.6</v>
      </c>
      <c r="Y864" s="304">
        <v>5.6</v>
      </c>
      <c r="Z864" s="305">
        <v>0</v>
      </c>
      <c r="AA864" s="305">
        <v>0</v>
      </c>
      <c r="AB864" s="305">
        <v>5.6</v>
      </c>
      <c r="AC864" s="303" t="s">
        <v>482</v>
      </c>
      <c r="AD864" s="303" t="s">
        <v>482</v>
      </c>
      <c r="AE864" s="304" t="s">
        <v>482</v>
      </c>
      <c r="AF864" s="305" t="s">
        <v>482</v>
      </c>
      <c r="AG864" s="304" t="s">
        <v>482</v>
      </c>
      <c r="AH864" s="305" t="s">
        <v>482</v>
      </c>
      <c r="AI864" s="303" t="s">
        <v>482</v>
      </c>
      <c r="AJ864" s="303" t="s">
        <v>482</v>
      </c>
      <c r="AK864" s="304" t="s">
        <v>482</v>
      </c>
      <c r="AL864" s="305" t="s">
        <v>482</v>
      </c>
      <c r="AM864" s="304" t="s">
        <v>482</v>
      </c>
      <c r="AN864" s="305" t="s">
        <v>482</v>
      </c>
      <c r="AO864" s="303" t="s">
        <v>482</v>
      </c>
      <c r="AP864" s="303" t="s">
        <v>482</v>
      </c>
      <c r="AQ864" s="304" t="s">
        <v>482</v>
      </c>
      <c r="AR864" s="305" t="s">
        <v>482</v>
      </c>
      <c r="AS864" s="304" t="s">
        <v>482</v>
      </c>
      <c r="AT864" s="305" t="s">
        <v>482</v>
      </c>
      <c r="AU864" s="292"/>
    </row>
    <row r="865" spans="2:47" ht="15.75">
      <c r="B865" s="293">
        <v>108</v>
      </c>
      <c r="C865" s="294" t="s">
        <v>48</v>
      </c>
      <c r="D865" s="295" t="s">
        <v>597</v>
      </c>
      <c r="E865" s="296">
        <v>40664</v>
      </c>
      <c r="F865" s="296">
        <v>42005</v>
      </c>
      <c r="G865" s="297">
        <v>42522</v>
      </c>
      <c r="H865" s="298">
        <v>7.78</v>
      </c>
      <c r="I865" s="298">
        <v>6.78</v>
      </c>
      <c r="J865" s="298">
        <v>13.05</v>
      </c>
      <c r="K865" s="298">
        <v>12.270000000000001</v>
      </c>
      <c r="L865" s="298">
        <v>0</v>
      </c>
      <c r="M865" s="298">
        <v>13.05</v>
      </c>
      <c r="N865" s="299" t="s">
        <v>482</v>
      </c>
      <c r="O865" s="300">
        <v>0.67737789203084842</v>
      </c>
      <c r="P865" s="299">
        <v>5.4900000000000011</v>
      </c>
      <c r="Q865" s="301">
        <v>0.80973451327433643</v>
      </c>
      <c r="R865" s="298">
        <v>12.71</v>
      </c>
      <c r="S865" s="298">
        <v>0</v>
      </c>
      <c r="T865" s="298">
        <v>12.71</v>
      </c>
      <c r="U865" s="298">
        <v>0.33999999999999986</v>
      </c>
      <c r="V865" s="302" t="s">
        <v>483</v>
      </c>
      <c r="W865" s="303">
        <v>12.71</v>
      </c>
      <c r="X865" s="303">
        <v>12.71</v>
      </c>
      <c r="Y865" s="304">
        <v>13.05</v>
      </c>
      <c r="Z865" s="305">
        <v>0.33999999999999986</v>
      </c>
      <c r="AA865" s="305">
        <v>0</v>
      </c>
      <c r="AB865" s="305">
        <v>13.05</v>
      </c>
      <c r="AC865" s="303" t="s">
        <v>482</v>
      </c>
      <c r="AD865" s="303" t="s">
        <v>482</v>
      </c>
      <c r="AE865" s="304" t="s">
        <v>482</v>
      </c>
      <c r="AF865" s="305" t="s">
        <v>482</v>
      </c>
      <c r="AG865" s="304" t="s">
        <v>482</v>
      </c>
      <c r="AH865" s="305" t="s">
        <v>482</v>
      </c>
      <c r="AI865" s="303" t="s">
        <v>482</v>
      </c>
      <c r="AJ865" s="303" t="s">
        <v>482</v>
      </c>
      <c r="AK865" s="304" t="s">
        <v>482</v>
      </c>
      <c r="AL865" s="305" t="s">
        <v>482</v>
      </c>
      <c r="AM865" s="304" t="s">
        <v>482</v>
      </c>
      <c r="AN865" s="305" t="s">
        <v>482</v>
      </c>
      <c r="AO865" s="303" t="s">
        <v>482</v>
      </c>
      <c r="AP865" s="303" t="s">
        <v>482</v>
      </c>
      <c r="AQ865" s="304" t="s">
        <v>482</v>
      </c>
      <c r="AR865" s="305" t="s">
        <v>482</v>
      </c>
      <c r="AS865" s="304" t="s">
        <v>482</v>
      </c>
      <c r="AT865" s="305" t="s">
        <v>482</v>
      </c>
      <c r="AU865" s="292"/>
    </row>
    <row r="866" spans="2:47" ht="15.75">
      <c r="B866" s="293">
        <v>109</v>
      </c>
      <c r="C866" s="294" t="s">
        <v>48</v>
      </c>
      <c r="D866" s="295" t="s">
        <v>598</v>
      </c>
      <c r="E866" s="296">
        <v>41275</v>
      </c>
      <c r="F866" s="296">
        <v>42369</v>
      </c>
      <c r="G866" s="297">
        <v>42461</v>
      </c>
      <c r="H866" s="298">
        <v>7.22</v>
      </c>
      <c r="I866" s="298">
        <v>7.04</v>
      </c>
      <c r="J866" s="298">
        <v>7.94</v>
      </c>
      <c r="K866" s="298">
        <v>7.94</v>
      </c>
      <c r="L866" s="298" t="s">
        <v>482</v>
      </c>
      <c r="M866" s="298">
        <v>7.94</v>
      </c>
      <c r="N866" s="299" t="s">
        <v>482</v>
      </c>
      <c r="O866" s="300">
        <v>9.9722991689750781E-2</v>
      </c>
      <c r="P866" s="299">
        <v>0.90000000000000036</v>
      </c>
      <c r="Q866" s="301">
        <v>0.12784090909090914</v>
      </c>
      <c r="R866" s="298">
        <v>7.94</v>
      </c>
      <c r="S866" s="298" t="s">
        <v>482</v>
      </c>
      <c r="T866" s="298">
        <v>7.94</v>
      </c>
      <c r="U866" s="298">
        <v>0</v>
      </c>
      <c r="V866" s="302" t="s">
        <v>483</v>
      </c>
      <c r="W866" s="303">
        <v>7.94</v>
      </c>
      <c r="X866" s="303">
        <v>7.94</v>
      </c>
      <c r="Y866" s="304">
        <v>7.94</v>
      </c>
      <c r="Z866" s="305">
        <v>0</v>
      </c>
      <c r="AA866" s="305" t="s">
        <v>482</v>
      </c>
      <c r="AB866" s="305">
        <v>7.94</v>
      </c>
      <c r="AC866" s="303" t="s">
        <v>482</v>
      </c>
      <c r="AD866" s="303" t="s">
        <v>482</v>
      </c>
      <c r="AE866" s="304" t="s">
        <v>482</v>
      </c>
      <c r="AF866" s="305" t="s">
        <v>482</v>
      </c>
      <c r="AG866" s="304" t="s">
        <v>482</v>
      </c>
      <c r="AH866" s="305" t="s">
        <v>482</v>
      </c>
      <c r="AI866" s="303" t="s">
        <v>482</v>
      </c>
      <c r="AJ866" s="303" t="s">
        <v>482</v>
      </c>
      <c r="AK866" s="304" t="s">
        <v>482</v>
      </c>
      <c r="AL866" s="305" t="s">
        <v>482</v>
      </c>
      <c r="AM866" s="304" t="s">
        <v>482</v>
      </c>
      <c r="AN866" s="305" t="s">
        <v>482</v>
      </c>
      <c r="AO866" s="303" t="s">
        <v>482</v>
      </c>
      <c r="AP866" s="303" t="s">
        <v>482</v>
      </c>
      <c r="AQ866" s="304" t="s">
        <v>482</v>
      </c>
      <c r="AR866" s="305" t="s">
        <v>482</v>
      </c>
      <c r="AS866" s="304" t="s">
        <v>482</v>
      </c>
      <c r="AT866" s="305" t="s">
        <v>482</v>
      </c>
      <c r="AU866" s="292"/>
    </row>
    <row r="867" spans="2:47" ht="15.75">
      <c r="B867" s="293">
        <v>110</v>
      </c>
      <c r="C867" s="294" t="s">
        <v>48</v>
      </c>
      <c r="D867" s="295" t="s">
        <v>599</v>
      </c>
      <c r="E867" s="296">
        <v>40909</v>
      </c>
      <c r="F867" s="296">
        <v>42735</v>
      </c>
      <c r="G867" s="297">
        <v>42383</v>
      </c>
      <c r="H867" s="298">
        <v>47.55</v>
      </c>
      <c r="I867" s="298">
        <v>47.55</v>
      </c>
      <c r="J867" s="298">
        <v>18.09</v>
      </c>
      <c r="K867" s="298">
        <v>18.09</v>
      </c>
      <c r="L867" s="298">
        <v>18.059999999999999</v>
      </c>
      <c r="M867" s="298">
        <v>3.0000000000001137E-2</v>
      </c>
      <c r="N867" s="299">
        <v>1.6611295681063754E-3</v>
      </c>
      <c r="O867" s="300">
        <v>-0.61955835962145112</v>
      </c>
      <c r="P867" s="299">
        <v>-29.459999999999997</v>
      </c>
      <c r="Q867" s="301">
        <v>-0.61955835962145112</v>
      </c>
      <c r="R867" s="298">
        <v>18.09</v>
      </c>
      <c r="S867" s="298">
        <v>13.94</v>
      </c>
      <c r="T867" s="298">
        <v>4.1500000000000004</v>
      </c>
      <c r="U867" s="298">
        <v>0</v>
      </c>
      <c r="V867" s="302" t="s">
        <v>485</v>
      </c>
      <c r="W867" s="303" t="s">
        <v>482</v>
      </c>
      <c r="X867" s="303" t="s">
        <v>482</v>
      </c>
      <c r="Y867" s="304" t="s">
        <v>482</v>
      </c>
      <c r="Z867" s="305" t="s">
        <v>482</v>
      </c>
      <c r="AA867" s="305" t="s">
        <v>482</v>
      </c>
      <c r="AB867" s="305" t="s">
        <v>482</v>
      </c>
      <c r="AC867" s="303" t="s">
        <v>482</v>
      </c>
      <c r="AD867" s="303" t="s">
        <v>482</v>
      </c>
      <c r="AE867" s="304" t="s">
        <v>482</v>
      </c>
      <c r="AF867" s="305" t="s">
        <v>482</v>
      </c>
      <c r="AG867" s="304" t="s">
        <v>482</v>
      </c>
      <c r="AH867" s="305" t="s">
        <v>482</v>
      </c>
      <c r="AI867" s="303" t="s">
        <v>482</v>
      </c>
      <c r="AJ867" s="303" t="s">
        <v>482</v>
      </c>
      <c r="AK867" s="304" t="s">
        <v>482</v>
      </c>
      <c r="AL867" s="305" t="s">
        <v>482</v>
      </c>
      <c r="AM867" s="304" t="s">
        <v>482</v>
      </c>
      <c r="AN867" s="305" t="s">
        <v>482</v>
      </c>
      <c r="AO867" s="303">
        <v>18.09</v>
      </c>
      <c r="AP867" s="303">
        <v>4.1500000000000004</v>
      </c>
      <c r="AQ867" s="304">
        <v>18.09</v>
      </c>
      <c r="AR867" s="305">
        <v>0</v>
      </c>
      <c r="AS867" s="304">
        <v>18.059999999999999</v>
      </c>
      <c r="AT867" s="305">
        <v>3.0000000000001137E-2</v>
      </c>
      <c r="AU867" s="292"/>
    </row>
    <row r="868" spans="2:47" ht="15.75">
      <c r="B868" s="293">
        <v>111</v>
      </c>
      <c r="C868" s="294" t="s">
        <v>48</v>
      </c>
      <c r="D868" s="295" t="s">
        <v>600</v>
      </c>
      <c r="E868" s="296">
        <v>41456</v>
      </c>
      <c r="F868" s="296">
        <v>43100</v>
      </c>
      <c r="G868" s="297">
        <v>43100</v>
      </c>
      <c r="H868" s="298">
        <v>9.7899999999999991</v>
      </c>
      <c r="I868" s="298">
        <v>7.5499999999999989</v>
      </c>
      <c r="J868" s="298">
        <v>19.97</v>
      </c>
      <c r="K868" s="298">
        <v>17.399999999999999</v>
      </c>
      <c r="L868" s="298">
        <v>9.7899999999999991</v>
      </c>
      <c r="M868" s="298">
        <v>10.18</v>
      </c>
      <c r="N868" s="299">
        <v>1.0398365679264556</v>
      </c>
      <c r="O868" s="300">
        <v>1.0398365679264556</v>
      </c>
      <c r="P868" s="299">
        <v>9.85</v>
      </c>
      <c r="Q868" s="301">
        <v>1.3046357615894042</v>
      </c>
      <c r="R868" s="298">
        <v>2.12</v>
      </c>
      <c r="S868" s="298">
        <v>1.08</v>
      </c>
      <c r="T868" s="298">
        <v>1.04</v>
      </c>
      <c r="U868" s="298">
        <v>17.849999999999998</v>
      </c>
      <c r="V868" s="302" t="s">
        <v>485</v>
      </c>
      <c r="W868" s="303" t="s">
        <v>482</v>
      </c>
      <c r="X868" s="303" t="s">
        <v>482</v>
      </c>
      <c r="Y868" s="304" t="s">
        <v>482</v>
      </c>
      <c r="Z868" s="305" t="s">
        <v>482</v>
      </c>
      <c r="AA868" s="305" t="s">
        <v>482</v>
      </c>
      <c r="AB868" s="305" t="s">
        <v>482</v>
      </c>
      <c r="AC868" s="303" t="s">
        <v>482</v>
      </c>
      <c r="AD868" s="303" t="s">
        <v>482</v>
      </c>
      <c r="AE868" s="304" t="s">
        <v>482</v>
      </c>
      <c r="AF868" s="305" t="s">
        <v>482</v>
      </c>
      <c r="AG868" s="304" t="s">
        <v>482</v>
      </c>
      <c r="AH868" s="305" t="s">
        <v>482</v>
      </c>
      <c r="AI868" s="303" t="s">
        <v>482</v>
      </c>
      <c r="AJ868" s="303" t="s">
        <v>482</v>
      </c>
      <c r="AK868" s="304" t="s">
        <v>482</v>
      </c>
      <c r="AL868" s="305" t="s">
        <v>482</v>
      </c>
      <c r="AM868" s="304" t="s">
        <v>482</v>
      </c>
      <c r="AN868" s="305" t="s">
        <v>482</v>
      </c>
      <c r="AO868" s="303">
        <v>2.12</v>
      </c>
      <c r="AP868" s="303">
        <v>1.04</v>
      </c>
      <c r="AQ868" s="304">
        <v>19.97</v>
      </c>
      <c r="AR868" s="305">
        <v>17.849999999999998</v>
      </c>
      <c r="AS868" s="304">
        <v>9.7899999999999991</v>
      </c>
      <c r="AT868" s="305">
        <v>10.18</v>
      </c>
      <c r="AU868" s="292"/>
    </row>
    <row r="869" spans="2:47" ht="15.75">
      <c r="B869" s="293">
        <v>112</v>
      </c>
      <c r="C869" s="294" t="s">
        <v>49</v>
      </c>
      <c r="D869" s="295" t="s">
        <v>601</v>
      </c>
      <c r="E869" s="296">
        <v>41365</v>
      </c>
      <c r="F869" s="296">
        <v>42369</v>
      </c>
      <c r="G869" s="297">
        <v>42551</v>
      </c>
      <c r="H869" s="298">
        <v>6.91</v>
      </c>
      <c r="I869" s="298">
        <v>6.11</v>
      </c>
      <c r="J869" s="298">
        <v>6.83</v>
      </c>
      <c r="K869" s="298">
        <v>5.91</v>
      </c>
      <c r="L869" s="298" t="s">
        <v>482</v>
      </c>
      <c r="M869" s="298">
        <v>6.83</v>
      </c>
      <c r="N869" s="299" t="s">
        <v>482</v>
      </c>
      <c r="O869" s="300">
        <v>-1.1577424023154858E-2</v>
      </c>
      <c r="P869" s="299">
        <v>-0.20000000000000018</v>
      </c>
      <c r="Q869" s="301">
        <v>-3.2733224222585955E-2</v>
      </c>
      <c r="R869" s="298">
        <v>6.67</v>
      </c>
      <c r="S869" s="298" t="s">
        <v>482</v>
      </c>
      <c r="T869" s="298">
        <v>6.67</v>
      </c>
      <c r="U869" s="298">
        <v>0.16000000000000014</v>
      </c>
      <c r="V869" s="302" t="s">
        <v>483</v>
      </c>
      <c r="W869" s="303">
        <v>6.67</v>
      </c>
      <c r="X869" s="303">
        <v>6.67</v>
      </c>
      <c r="Y869" s="304">
        <v>6.83</v>
      </c>
      <c r="Z869" s="305">
        <v>0.16000000000000014</v>
      </c>
      <c r="AA869" s="305" t="s">
        <v>482</v>
      </c>
      <c r="AB869" s="305">
        <v>6.83</v>
      </c>
      <c r="AC869" s="303" t="s">
        <v>482</v>
      </c>
      <c r="AD869" s="303" t="s">
        <v>482</v>
      </c>
      <c r="AE869" s="304" t="s">
        <v>482</v>
      </c>
      <c r="AF869" s="305" t="s">
        <v>482</v>
      </c>
      <c r="AG869" s="304" t="s">
        <v>482</v>
      </c>
      <c r="AH869" s="305" t="s">
        <v>482</v>
      </c>
      <c r="AI869" s="303" t="s">
        <v>482</v>
      </c>
      <c r="AJ869" s="303" t="s">
        <v>482</v>
      </c>
      <c r="AK869" s="304" t="s">
        <v>482</v>
      </c>
      <c r="AL869" s="305" t="s">
        <v>482</v>
      </c>
      <c r="AM869" s="304" t="s">
        <v>482</v>
      </c>
      <c r="AN869" s="305" t="s">
        <v>482</v>
      </c>
      <c r="AO869" s="303" t="s">
        <v>482</v>
      </c>
      <c r="AP869" s="303" t="s">
        <v>482</v>
      </c>
      <c r="AQ869" s="304" t="s">
        <v>482</v>
      </c>
      <c r="AR869" s="305" t="s">
        <v>482</v>
      </c>
      <c r="AS869" s="304" t="s">
        <v>482</v>
      </c>
      <c r="AT869" s="305" t="s">
        <v>482</v>
      </c>
      <c r="AU869" s="292"/>
    </row>
    <row r="870" spans="2:47" ht="15.75">
      <c r="B870" s="293">
        <v>113</v>
      </c>
      <c r="C870" s="294" t="s">
        <v>49</v>
      </c>
      <c r="D870" s="295" t="s">
        <v>602</v>
      </c>
      <c r="E870" s="296">
        <v>41487</v>
      </c>
      <c r="F870" s="296">
        <v>42094</v>
      </c>
      <c r="G870" s="297">
        <v>42094</v>
      </c>
      <c r="H870" s="298">
        <v>10.220000000000001</v>
      </c>
      <c r="I870" s="298">
        <v>10.220000000000001</v>
      </c>
      <c r="J870" s="298">
        <v>14.72</v>
      </c>
      <c r="K870" s="298">
        <v>14.72</v>
      </c>
      <c r="L870" s="298">
        <v>14.9</v>
      </c>
      <c r="M870" s="298">
        <v>-0.17999999999999972</v>
      </c>
      <c r="N870" s="299">
        <v>-1.2080536912751658E-2</v>
      </c>
      <c r="O870" s="300">
        <v>0.44031311154598823</v>
      </c>
      <c r="P870" s="299">
        <v>4.5</v>
      </c>
      <c r="Q870" s="301">
        <v>0.44031311154598823</v>
      </c>
      <c r="R870" s="298">
        <v>14.72</v>
      </c>
      <c r="S870" s="298">
        <v>12.42</v>
      </c>
      <c r="T870" s="298">
        <v>2.3000000000000007</v>
      </c>
      <c r="U870" s="298">
        <v>0</v>
      </c>
      <c r="V870" s="302" t="s">
        <v>499</v>
      </c>
      <c r="W870" s="303" t="s">
        <v>482</v>
      </c>
      <c r="X870" s="303" t="s">
        <v>482</v>
      </c>
      <c r="Y870" s="304" t="s">
        <v>482</v>
      </c>
      <c r="Z870" s="305" t="s">
        <v>482</v>
      </c>
      <c r="AA870" s="305" t="s">
        <v>482</v>
      </c>
      <c r="AB870" s="305" t="s">
        <v>482</v>
      </c>
      <c r="AC870" s="303">
        <v>14.72</v>
      </c>
      <c r="AD870" s="303">
        <v>2.3000000000000007</v>
      </c>
      <c r="AE870" s="304">
        <v>14.72</v>
      </c>
      <c r="AF870" s="305">
        <v>0</v>
      </c>
      <c r="AG870" s="304">
        <v>14.9</v>
      </c>
      <c r="AH870" s="305">
        <v>2.3000000000000007</v>
      </c>
      <c r="AI870" s="303" t="s">
        <v>482</v>
      </c>
      <c r="AJ870" s="303" t="s">
        <v>482</v>
      </c>
      <c r="AK870" s="304" t="s">
        <v>482</v>
      </c>
      <c r="AL870" s="305" t="s">
        <v>482</v>
      </c>
      <c r="AM870" s="304" t="s">
        <v>482</v>
      </c>
      <c r="AN870" s="305" t="s">
        <v>482</v>
      </c>
      <c r="AO870" s="303" t="s">
        <v>482</v>
      </c>
      <c r="AP870" s="303" t="s">
        <v>482</v>
      </c>
      <c r="AQ870" s="304" t="s">
        <v>482</v>
      </c>
      <c r="AR870" s="305" t="s">
        <v>482</v>
      </c>
      <c r="AS870" s="304" t="s">
        <v>482</v>
      </c>
      <c r="AT870" s="305" t="s">
        <v>482</v>
      </c>
      <c r="AU870" s="292"/>
    </row>
    <row r="871" spans="2:47" ht="16.5" thickBot="1">
      <c r="B871" s="293" t="s">
        <v>482</v>
      </c>
      <c r="C871" s="294" t="s">
        <v>482</v>
      </c>
      <c r="D871" s="295" t="s">
        <v>482</v>
      </c>
      <c r="E871" s="296" t="s">
        <v>482</v>
      </c>
      <c r="F871" s="296" t="s">
        <v>482</v>
      </c>
      <c r="G871" s="297">
        <v>0</v>
      </c>
      <c r="H871" s="298" t="s">
        <v>482</v>
      </c>
      <c r="I871" s="298" t="s">
        <v>482</v>
      </c>
      <c r="J871" s="298" t="s">
        <v>482</v>
      </c>
      <c r="K871" s="298" t="s">
        <v>482</v>
      </c>
      <c r="L871" s="298" t="s">
        <v>482</v>
      </c>
      <c r="M871" s="298" t="s">
        <v>482</v>
      </c>
      <c r="N871" s="299" t="s">
        <v>482</v>
      </c>
      <c r="O871" s="300" t="s">
        <v>482</v>
      </c>
      <c r="P871" s="299" t="s">
        <v>487</v>
      </c>
      <c r="Q871" s="301" t="s">
        <v>487</v>
      </c>
      <c r="R871" s="298" t="s">
        <v>482</v>
      </c>
      <c r="S871" s="298" t="s">
        <v>482</v>
      </c>
      <c r="T871" s="298" t="s">
        <v>482</v>
      </c>
      <c r="U871" s="298" t="s">
        <v>482</v>
      </c>
      <c r="V871" s="302" t="s">
        <v>482</v>
      </c>
      <c r="W871" s="303" t="s">
        <v>482</v>
      </c>
      <c r="X871" s="303" t="s">
        <v>482</v>
      </c>
      <c r="Y871" s="304" t="s">
        <v>482</v>
      </c>
      <c r="Z871" s="305" t="s">
        <v>482</v>
      </c>
      <c r="AA871" s="305" t="s">
        <v>482</v>
      </c>
      <c r="AB871" s="305" t="s">
        <v>482</v>
      </c>
      <c r="AC871" s="303" t="s">
        <v>482</v>
      </c>
      <c r="AD871" s="303" t="s">
        <v>482</v>
      </c>
      <c r="AE871" s="304" t="s">
        <v>482</v>
      </c>
      <c r="AF871" s="305" t="s">
        <v>482</v>
      </c>
      <c r="AG871" s="304" t="s">
        <v>482</v>
      </c>
      <c r="AH871" s="305" t="s">
        <v>482</v>
      </c>
      <c r="AI871" s="303" t="s">
        <v>482</v>
      </c>
      <c r="AJ871" s="303" t="s">
        <v>482</v>
      </c>
      <c r="AK871" s="304" t="s">
        <v>482</v>
      </c>
      <c r="AL871" s="305" t="s">
        <v>482</v>
      </c>
      <c r="AM871" s="304" t="s">
        <v>482</v>
      </c>
      <c r="AN871" s="305" t="s">
        <v>482</v>
      </c>
      <c r="AO871" s="303" t="s">
        <v>482</v>
      </c>
      <c r="AP871" s="303" t="s">
        <v>482</v>
      </c>
      <c r="AQ871" s="304" t="s">
        <v>482</v>
      </c>
      <c r="AR871" s="305" t="s">
        <v>482</v>
      </c>
      <c r="AS871" s="304" t="s">
        <v>482</v>
      </c>
      <c r="AT871" s="305" t="s">
        <v>482</v>
      </c>
      <c r="AU871" s="292"/>
    </row>
    <row r="872" spans="2:47" ht="15.75" thickTop="1">
      <c r="B872" s="293"/>
      <c r="C872" s="293"/>
      <c r="D872" s="293"/>
      <c r="E872" s="293"/>
      <c r="F872" s="293"/>
      <c r="G872" s="306" t="s">
        <v>603</v>
      </c>
      <c r="H872" s="307">
        <v>2188.0300000000007</v>
      </c>
      <c r="I872" s="307">
        <v>1728.7999999999997</v>
      </c>
      <c r="J872" s="307">
        <v>2704.9299999999994</v>
      </c>
      <c r="K872" s="307">
        <v>1946.5099999999995</v>
      </c>
      <c r="L872" s="307">
        <v>1620.77</v>
      </c>
      <c r="M872" s="307">
        <v>1084.1599999999994</v>
      </c>
      <c r="N872" s="307"/>
      <c r="O872" s="307"/>
      <c r="P872" s="307"/>
      <c r="Q872" s="307"/>
      <c r="R872" s="307">
        <v>1613.3799999999997</v>
      </c>
      <c r="S872" s="307">
        <v>919.88000000000034</v>
      </c>
      <c r="T872" s="307">
        <v>693.5</v>
      </c>
      <c r="U872" s="307">
        <v>1089.1200000000001</v>
      </c>
      <c r="V872" s="307"/>
      <c r="W872" s="308">
        <v>370.6400000000001</v>
      </c>
      <c r="X872" s="308">
        <v>370.6400000000001</v>
      </c>
      <c r="Y872" s="308">
        <v>1074.9899999999996</v>
      </c>
      <c r="Z872" s="308">
        <v>704.54999999999984</v>
      </c>
      <c r="AA872" s="308">
        <v>0</v>
      </c>
      <c r="AB872" s="308">
        <v>1074.9899999999996</v>
      </c>
      <c r="AC872" s="308">
        <v>643.17000000000007</v>
      </c>
      <c r="AD872" s="308">
        <v>81.350000000000023</v>
      </c>
      <c r="AE872" s="308">
        <v>645.80000000000007</v>
      </c>
      <c r="AF872" s="308">
        <v>0</v>
      </c>
      <c r="AG872" s="308">
        <v>650.28000000000009</v>
      </c>
      <c r="AH872" s="308">
        <v>81.350000000000023</v>
      </c>
      <c r="AI872" s="308">
        <v>19.13</v>
      </c>
      <c r="AJ872" s="308">
        <v>19.13</v>
      </c>
      <c r="AK872" s="308">
        <v>19.13</v>
      </c>
      <c r="AL872" s="308">
        <v>0</v>
      </c>
      <c r="AM872" s="308">
        <v>20.3</v>
      </c>
      <c r="AN872" s="308">
        <v>-1.1700000000000017</v>
      </c>
      <c r="AO872" s="308">
        <v>580.44000000000005</v>
      </c>
      <c r="AP872" s="308">
        <v>222.38</v>
      </c>
      <c r="AQ872" s="308">
        <v>965.0100000000001</v>
      </c>
      <c r="AR872" s="308">
        <v>384.57000000000005</v>
      </c>
      <c r="AS872" s="308">
        <v>950.19</v>
      </c>
      <c r="AT872" s="308">
        <v>14.82</v>
      </c>
      <c r="AU872" s="309"/>
    </row>
    <row r="873" spans="2:47">
      <c r="B873" s="310" t="s">
        <v>604</v>
      </c>
      <c r="C873" s="310"/>
      <c r="D873" s="310"/>
      <c r="E873" s="310"/>
      <c r="F873" s="310"/>
      <c r="G873" s="310"/>
      <c r="H873" s="310"/>
      <c r="I873" s="310"/>
      <c r="J873" s="310"/>
      <c r="K873" s="310"/>
      <c r="L873" s="310"/>
      <c r="M873" s="310"/>
      <c r="N873" s="310"/>
      <c r="O873" s="310"/>
      <c r="P873" s="310"/>
      <c r="Q873" s="310"/>
      <c r="R873" s="310"/>
      <c r="S873" s="311"/>
      <c r="T873" s="311"/>
      <c r="U873" s="310"/>
      <c r="V873" s="310"/>
      <c r="W873" s="309"/>
      <c r="X873" s="309"/>
      <c r="Y873" s="309"/>
      <c r="Z873" s="309"/>
      <c r="AA873" s="309"/>
      <c r="AB873" s="309"/>
      <c r="AC873" s="309"/>
      <c r="AD873" s="309"/>
      <c r="AE873" s="309"/>
      <c r="AF873" s="309"/>
      <c r="AG873" s="309"/>
      <c r="AH873" s="309"/>
      <c r="AI873" s="309"/>
      <c r="AJ873" s="309"/>
      <c r="AK873" s="309"/>
      <c r="AL873" s="309"/>
      <c r="AM873" s="309"/>
      <c r="AN873" s="309"/>
      <c r="AO873" s="309"/>
      <c r="AP873" s="309"/>
      <c r="AQ873" s="309"/>
      <c r="AR873" s="309"/>
      <c r="AS873" s="309"/>
      <c r="AT873" s="309"/>
      <c r="AU873" s="309"/>
    </row>
    <row r="874" spans="2:47">
      <c r="B874" s="310" t="s">
        <v>605</v>
      </c>
      <c r="C874" s="310"/>
      <c r="D874" s="310"/>
      <c r="E874" s="310"/>
      <c r="F874" s="310"/>
      <c r="G874" s="310"/>
      <c r="H874" s="310"/>
      <c r="I874" s="310"/>
      <c r="J874" s="310"/>
      <c r="K874" s="310"/>
      <c r="L874" s="310"/>
      <c r="M874" s="310"/>
      <c r="N874" s="310"/>
      <c r="O874" s="310"/>
      <c r="P874" s="310"/>
      <c r="Q874" s="310"/>
      <c r="R874" s="310"/>
      <c r="S874" s="310"/>
      <c r="T874" s="310"/>
      <c r="U874" s="310"/>
      <c r="V874" s="310"/>
      <c r="W874" s="309"/>
      <c r="X874" s="309"/>
      <c r="Y874" s="309"/>
      <c r="Z874" s="309"/>
      <c r="AA874" s="309"/>
      <c r="AB874" s="309"/>
      <c r="AC874" s="309"/>
      <c r="AD874" s="309"/>
      <c r="AE874" s="309"/>
      <c r="AF874" s="309"/>
      <c r="AG874" s="309"/>
      <c r="AH874" s="309"/>
      <c r="AI874" s="309"/>
      <c r="AJ874" s="309"/>
      <c r="AK874" s="309"/>
      <c r="AL874" s="309"/>
      <c r="AM874" s="309"/>
      <c r="AN874" s="309"/>
      <c r="AO874" s="309"/>
      <c r="AP874" s="309"/>
      <c r="AQ874" s="309"/>
      <c r="AR874" s="309"/>
      <c r="AS874" s="309"/>
      <c r="AT874" s="309"/>
      <c r="AU874" s="309"/>
    </row>
  </sheetData>
  <mergeCells count="39">
    <mergeCell ref="B645:H645"/>
    <mergeCell ref="C691:C698"/>
    <mergeCell ref="B629:G629"/>
    <mergeCell ref="B630:G630"/>
    <mergeCell ref="B631:G631"/>
    <mergeCell ref="B632:G632"/>
    <mergeCell ref="B633:G633"/>
    <mergeCell ref="B644:H644"/>
    <mergeCell ref="B612:G612"/>
    <mergeCell ref="B601:B603"/>
    <mergeCell ref="B599:B600"/>
    <mergeCell ref="C599:C600"/>
    <mergeCell ref="D599:D600"/>
    <mergeCell ref="E599:E600"/>
    <mergeCell ref="F599:F600"/>
    <mergeCell ref="B478:G478"/>
    <mergeCell ref="I235:M235"/>
    <mergeCell ref="B251:B252"/>
    <mergeCell ref="B264:G264"/>
    <mergeCell ref="B278:G278"/>
    <mergeCell ref="B279:G279"/>
    <mergeCell ref="B460:G460"/>
    <mergeCell ref="C235:G235"/>
    <mergeCell ref="B384:O386"/>
    <mergeCell ref="B159:E159"/>
    <mergeCell ref="B166:G166"/>
    <mergeCell ref="B183:G183"/>
    <mergeCell ref="B203:G203"/>
    <mergeCell ref="B231:G231"/>
    <mergeCell ref="B158:E158"/>
    <mergeCell ref="B77:G77"/>
    <mergeCell ref="B80:G80"/>
    <mergeCell ref="B83:G83"/>
    <mergeCell ref="B91:G91"/>
    <mergeCell ref="B116:F116"/>
    <mergeCell ref="B125:E125"/>
    <mergeCell ref="B132:E132"/>
    <mergeCell ref="B141:E141"/>
    <mergeCell ref="B110:F110"/>
  </mergeCells>
  <pageMargins left="0.7" right="0.7" top="0.75" bottom="0.75" header="0.3" footer="0.3"/>
  <ignoredErrors>
    <ignoredError sqref="C213:G213" formulaRange="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2015</vt:lpstr>
      <vt:lpstr>Blad2</vt:lpstr>
      <vt:lpstr>Blad3</vt:lpstr>
    </vt:vector>
  </TitlesOfParts>
  <Company>Rijksoverheid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Kraaijeveld</dc:creator>
  <cp:lastModifiedBy>Aken</cp:lastModifiedBy>
  <dcterms:created xsi:type="dcterms:W3CDTF">2016-08-01T20:12:42Z</dcterms:created>
  <dcterms:modified xsi:type="dcterms:W3CDTF">2016-08-23T14:35:00Z</dcterms:modified>
</cp:coreProperties>
</file>